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24226"/>
  <bookViews>
    <workbookView xWindow="0" yWindow="0" windowWidth="28800" windowHeight="12300" tabRatio="723" activeTab="8"/>
  </bookViews>
  <sheets>
    <sheet name="Anexa 5.7" sheetId="35" r:id="rId1"/>
    <sheet name="Buget_cerere finantare" sheetId="27" r:id="rId2"/>
    <sheet name="Planul investitional" sheetId="28" r:id="rId3"/>
    <sheet name="Bilant FS" sheetId="25" r:id="rId4"/>
    <sheet name="CPP" sheetId="29" r:id="rId5"/>
    <sheet name="Analiza rentabilității" sheetId="31" r:id="rId6"/>
    <sheet name="Analiza fluxului de numerar" sheetId="32" r:id="rId7"/>
    <sheet name="Rentabilitate investițională" sheetId="33" r:id="rId8"/>
    <sheet name="Sustenabilitate financiara" sheetId="34" r:id="rId9"/>
  </sheets>
  <externalReferences>
    <externalReference r:id="rId10"/>
  </externalReferences>
  <calcPr calcId="162913"/>
</workbook>
</file>

<file path=xl/calcChain.xml><?xml version="1.0" encoding="utf-8"?>
<calcChain xmlns="http://schemas.openxmlformats.org/spreadsheetml/2006/main">
  <c r="E106" i="32" l="1"/>
  <c r="F106" i="32"/>
  <c r="G106" i="32"/>
  <c r="H106" i="32"/>
  <c r="I106" i="32"/>
  <c r="J106" i="32"/>
  <c r="K106" i="32"/>
  <c r="L106" i="32"/>
  <c r="M106" i="32"/>
  <c r="N106" i="32"/>
  <c r="E107" i="32"/>
  <c r="F107" i="32"/>
  <c r="G107" i="32"/>
  <c r="H107" i="32"/>
  <c r="I107" i="32"/>
  <c r="J107" i="32"/>
  <c r="K107" i="32"/>
  <c r="L107" i="32"/>
  <c r="M107" i="32"/>
  <c r="N107" i="32"/>
  <c r="E100" i="32"/>
  <c r="F100" i="32"/>
  <c r="G100" i="32"/>
  <c r="H100" i="32"/>
  <c r="I100" i="32"/>
  <c r="J100" i="32"/>
  <c r="K100" i="32"/>
  <c r="L100" i="32"/>
  <c r="M100" i="32"/>
  <c r="N100" i="32"/>
  <c r="C61" i="32"/>
  <c r="E127" i="29"/>
  <c r="F127" i="29"/>
  <c r="G127" i="29"/>
  <c r="H127" i="29"/>
  <c r="I127" i="29"/>
  <c r="J127" i="29"/>
  <c r="K127" i="29"/>
  <c r="L127" i="29"/>
  <c r="M127" i="29"/>
  <c r="N127" i="29"/>
  <c r="O127" i="29"/>
  <c r="E128" i="29"/>
  <c r="F128" i="29"/>
  <c r="G128" i="29"/>
  <c r="H128" i="29"/>
  <c r="I128" i="29"/>
  <c r="J128" i="29"/>
  <c r="K128" i="29"/>
  <c r="L128" i="29"/>
  <c r="M128" i="29"/>
  <c r="N128" i="29"/>
  <c r="O128" i="29"/>
  <c r="E107" i="29"/>
  <c r="F107" i="29"/>
  <c r="G107" i="29"/>
  <c r="H107" i="29"/>
  <c r="I107" i="29"/>
  <c r="J107" i="29"/>
  <c r="K107" i="29"/>
  <c r="L107" i="29"/>
  <c r="M107" i="29"/>
  <c r="N107" i="29"/>
  <c r="O107" i="29"/>
  <c r="E108" i="29"/>
  <c r="F108" i="29"/>
  <c r="G108" i="29"/>
  <c r="H108" i="29"/>
  <c r="I108" i="29"/>
  <c r="J108" i="29"/>
  <c r="K108" i="29"/>
  <c r="L108" i="29"/>
  <c r="M108" i="29"/>
  <c r="N108" i="29"/>
  <c r="O108" i="29"/>
  <c r="E109" i="29"/>
  <c r="F109" i="29"/>
  <c r="G109" i="29"/>
  <c r="H109" i="29"/>
  <c r="I109" i="29"/>
  <c r="J109" i="29"/>
  <c r="K109" i="29"/>
  <c r="L109" i="29"/>
  <c r="M109" i="29"/>
  <c r="N109" i="29"/>
  <c r="O109" i="29"/>
  <c r="E103" i="29"/>
  <c r="F103" i="29"/>
  <c r="G103" i="29"/>
  <c r="H103" i="29"/>
  <c r="I103" i="29"/>
  <c r="J103" i="29"/>
  <c r="K103" i="29"/>
  <c r="L103" i="29"/>
  <c r="M103" i="29"/>
  <c r="N103" i="29"/>
  <c r="O103" i="29"/>
  <c r="E104" i="29"/>
  <c r="F104" i="29"/>
  <c r="G104" i="29"/>
  <c r="H104" i="29"/>
  <c r="I104" i="29"/>
  <c r="J104" i="29"/>
  <c r="K104" i="29"/>
  <c r="L104" i="29"/>
  <c r="M104" i="29"/>
  <c r="N104" i="29"/>
  <c r="O104" i="29"/>
  <c r="E105" i="29"/>
  <c r="F105" i="29"/>
  <c r="G105" i="29"/>
  <c r="H105" i="29"/>
  <c r="I105" i="29"/>
  <c r="J105" i="29"/>
  <c r="K105" i="29"/>
  <c r="L105" i="29"/>
  <c r="M105" i="29"/>
  <c r="N105" i="29"/>
  <c r="O105" i="29"/>
  <c r="E92" i="29"/>
  <c r="F92" i="29"/>
  <c r="G92" i="29"/>
  <c r="H92" i="29"/>
  <c r="I92" i="29"/>
  <c r="J92" i="29"/>
  <c r="K92" i="29"/>
  <c r="L92" i="29"/>
  <c r="M92" i="29"/>
  <c r="N92" i="29"/>
  <c r="O92" i="29"/>
  <c r="E93" i="29"/>
  <c r="F93" i="29"/>
  <c r="G93" i="29"/>
  <c r="H93" i="29"/>
  <c r="I93" i="29"/>
  <c r="J93" i="29"/>
  <c r="K93" i="29"/>
  <c r="L93" i="29"/>
  <c r="M93" i="29"/>
  <c r="N93" i="29"/>
  <c r="O93" i="29"/>
  <c r="E94" i="29"/>
  <c r="F94" i="29"/>
  <c r="G94" i="29"/>
  <c r="H94" i="29"/>
  <c r="I94" i="29"/>
  <c r="J94" i="29"/>
  <c r="K94" i="29"/>
  <c r="L94" i="29"/>
  <c r="M94" i="29"/>
  <c r="N94" i="29"/>
  <c r="O94" i="29"/>
  <c r="E95" i="29"/>
  <c r="F95" i="29"/>
  <c r="G95" i="29"/>
  <c r="H95" i="29"/>
  <c r="I95" i="29"/>
  <c r="J95" i="29"/>
  <c r="K95" i="29"/>
  <c r="L95" i="29"/>
  <c r="M95" i="29"/>
  <c r="N95" i="29"/>
  <c r="O95" i="29"/>
  <c r="E96" i="29"/>
  <c r="F96" i="29"/>
  <c r="G96" i="29"/>
  <c r="H96" i="29"/>
  <c r="I96" i="29"/>
  <c r="J96" i="29"/>
  <c r="K96" i="29"/>
  <c r="L96" i="29"/>
  <c r="M96" i="29"/>
  <c r="N96" i="29"/>
  <c r="O96" i="29"/>
  <c r="E97" i="29"/>
  <c r="F97" i="29"/>
  <c r="G97" i="29"/>
  <c r="H97" i="29"/>
  <c r="I97" i="29"/>
  <c r="J97" i="29"/>
  <c r="K97" i="29"/>
  <c r="L97" i="29"/>
  <c r="M97" i="29"/>
  <c r="N97" i="29"/>
  <c r="O97" i="29"/>
  <c r="E86" i="29"/>
  <c r="F86" i="29"/>
  <c r="G86" i="29"/>
  <c r="H86" i="29"/>
  <c r="I86" i="29"/>
  <c r="J86" i="29"/>
  <c r="K86" i="29"/>
  <c r="L86" i="29"/>
  <c r="M86" i="29"/>
  <c r="N86" i="29"/>
  <c r="O86" i="29"/>
  <c r="E87" i="29"/>
  <c r="F87" i="29"/>
  <c r="G87" i="29"/>
  <c r="H87" i="29"/>
  <c r="I87" i="29"/>
  <c r="J87" i="29"/>
  <c r="K87" i="29"/>
  <c r="L87" i="29"/>
  <c r="M87" i="29"/>
  <c r="N87" i="29"/>
  <c r="O87" i="29"/>
  <c r="E88" i="29"/>
  <c r="F88" i="29"/>
  <c r="G88" i="29"/>
  <c r="H88" i="29"/>
  <c r="I88" i="29"/>
  <c r="J88" i="29"/>
  <c r="K88" i="29"/>
  <c r="L88" i="29"/>
  <c r="M88" i="29"/>
  <c r="N88" i="29"/>
  <c r="O88" i="29"/>
  <c r="E89" i="29"/>
  <c r="F89" i="29"/>
  <c r="G89" i="29"/>
  <c r="H89" i="29"/>
  <c r="I89" i="29"/>
  <c r="J89" i="29"/>
  <c r="K89" i="29"/>
  <c r="L89" i="29"/>
  <c r="M89" i="29"/>
  <c r="N89" i="29"/>
  <c r="O89" i="29"/>
  <c r="E90" i="29"/>
  <c r="F90" i="29"/>
  <c r="G90" i="29"/>
  <c r="H90" i="29"/>
  <c r="I90" i="29"/>
  <c r="J90" i="29"/>
  <c r="K90" i="29"/>
  <c r="L90" i="29"/>
  <c r="M90" i="29"/>
  <c r="N90" i="29"/>
  <c r="O90" i="29"/>
  <c r="E76" i="29"/>
  <c r="F76" i="29"/>
  <c r="G76" i="29"/>
  <c r="H76" i="29"/>
  <c r="I76" i="29"/>
  <c r="J76" i="29"/>
  <c r="K76" i="29"/>
  <c r="L76" i="29"/>
  <c r="M76" i="29"/>
  <c r="N76" i="29"/>
  <c r="O76" i="29"/>
  <c r="E77" i="29"/>
  <c r="F77" i="29"/>
  <c r="G77" i="29"/>
  <c r="H77" i="29"/>
  <c r="I77" i="29"/>
  <c r="J77" i="29"/>
  <c r="K77" i="29"/>
  <c r="L77" i="29"/>
  <c r="M77" i="29"/>
  <c r="N77" i="29"/>
  <c r="O77" i="29"/>
  <c r="E78" i="29"/>
  <c r="F78" i="29"/>
  <c r="G78" i="29"/>
  <c r="H78" i="29"/>
  <c r="I78" i="29"/>
  <c r="J78" i="29"/>
  <c r="K78" i="29"/>
  <c r="L78" i="29"/>
  <c r="M78" i="29"/>
  <c r="N78" i="29"/>
  <c r="O78" i="29"/>
  <c r="E79" i="29"/>
  <c r="F79" i="29"/>
  <c r="G79" i="29"/>
  <c r="H79" i="29"/>
  <c r="I79" i="29"/>
  <c r="J79" i="29"/>
  <c r="K79" i="29"/>
  <c r="L79" i="29"/>
  <c r="M79" i="29"/>
  <c r="N79" i="29"/>
  <c r="O79" i="29"/>
  <c r="E80" i="29"/>
  <c r="F80" i="29"/>
  <c r="G80" i="29"/>
  <c r="H80" i="29"/>
  <c r="I80" i="29"/>
  <c r="J80" i="29"/>
  <c r="K80" i="29"/>
  <c r="L80" i="29"/>
  <c r="M80" i="29"/>
  <c r="N80" i="29"/>
  <c r="O80" i="29"/>
  <c r="E81" i="29"/>
  <c r="F81" i="29"/>
  <c r="G81" i="29"/>
  <c r="H81" i="29"/>
  <c r="I81" i="29"/>
  <c r="J81" i="29"/>
  <c r="K81" i="29"/>
  <c r="L81" i="29"/>
  <c r="M81" i="29"/>
  <c r="N81" i="29"/>
  <c r="O81" i="29"/>
  <c r="E82" i="29"/>
  <c r="F82" i="29"/>
  <c r="G82" i="29"/>
  <c r="H82" i="29"/>
  <c r="I82" i="29"/>
  <c r="J82" i="29"/>
  <c r="K82" i="29"/>
  <c r="L82" i="29"/>
  <c r="M82" i="29"/>
  <c r="N82" i="29"/>
  <c r="O82" i="29"/>
  <c r="E83" i="29"/>
  <c r="F83" i="29"/>
  <c r="G83" i="29"/>
  <c r="H83" i="29"/>
  <c r="I83" i="29"/>
  <c r="J83" i="29"/>
  <c r="K83" i="29"/>
  <c r="L83" i="29"/>
  <c r="M83" i="29"/>
  <c r="N83" i="29"/>
  <c r="O83" i="29"/>
  <c r="E74" i="29"/>
  <c r="F74" i="29"/>
  <c r="G74" i="29"/>
  <c r="H74" i="29"/>
  <c r="I74" i="29"/>
  <c r="J74" i="29"/>
  <c r="K74" i="29"/>
  <c r="L74" i="29"/>
  <c r="M74" i="29"/>
  <c r="N74" i="29"/>
  <c r="E75" i="29"/>
  <c r="F75" i="29"/>
  <c r="G75" i="29"/>
  <c r="H75" i="29"/>
  <c r="I75" i="29"/>
  <c r="J75" i="29"/>
  <c r="K75" i="29"/>
  <c r="L75" i="29"/>
  <c r="M75" i="29"/>
  <c r="N75" i="29"/>
  <c r="E73" i="29"/>
  <c r="F73" i="29"/>
  <c r="G73" i="29"/>
  <c r="H73" i="29"/>
  <c r="I73" i="29"/>
  <c r="J73" i="29"/>
  <c r="K73" i="29"/>
  <c r="L73" i="29"/>
  <c r="M73" i="29"/>
  <c r="N73" i="29"/>
  <c r="O73" i="29"/>
  <c r="C124" i="32" l="1"/>
  <c r="C29" i="33"/>
  <c r="F84" i="25"/>
  <c r="G84" i="25"/>
  <c r="H84" i="25"/>
  <c r="I84" i="25"/>
  <c r="J84" i="25"/>
  <c r="K84" i="25"/>
  <c r="L84" i="25"/>
  <c r="M84" i="25"/>
  <c r="N84" i="25"/>
  <c r="O84" i="25"/>
  <c r="E84" i="25"/>
  <c r="B18" i="25"/>
  <c r="C18" i="25"/>
  <c r="D18" i="25"/>
  <c r="F18" i="25"/>
  <c r="G18" i="25"/>
  <c r="H18" i="25"/>
  <c r="I18" i="25"/>
  <c r="J18" i="25"/>
  <c r="K18" i="25"/>
  <c r="L18" i="25"/>
  <c r="M18" i="25"/>
  <c r="N18" i="25"/>
  <c r="O18" i="25"/>
  <c r="E18" i="25"/>
  <c r="D98" i="35" l="1"/>
  <c r="C98" i="35"/>
  <c r="D35" i="35"/>
  <c r="B35" i="35" s="1"/>
  <c r="B104" i="35" s="1"/>
  <c r="D34" i="35"/>
  <c r="B34" i="35" s="1"/>
  <c r="B103" i="35" s="1"/>
  <c r="D33" i="35"/>
  <c r="B33" i="35" s="1"/>
  <c r="B102" i="35" s="1"/>
  <c r="F27" i="35"/>
  <c r="G27" i="35" s="1"/>
  <c r="G96" i="35" s="1"/>
  <c r="D95" i="35"/>
  <c r="D78" i="35"/>
  <c r="D77" i="35"/>
  <c r="D93" i="35"/>
  <c r="F26" i="35"/>
  <c r="F95" i="35" s="1"/>
  <c r="C92" i="35"/>
  <c r="D92" i="35"/>
  <c r="D91" i="35"/>
  <c r="F21" i="35"/>
  <c r="G21" i="35" s="1"/>
  <c r="G90" i="35" s="1"/>
  <c r="D89" i="35"/>
  <c r="C89" i="35"/>
  <c r="D80" i="35"/>
  <c r="F11" i="35"/>
  <c r="F10" i="35"/>
  <c r="F79" i="35" s="1"/>
  <c r="C78" i="35"/>
  <c r="F8" i="35"/>
  <c r="F19" i="35"/>
  <c r="F88" i="35" s="1"/>
  <c r="D84" i="35"/>
  <c r="C85" i="35"/>
  <c r="D85" i="35"/>
  <c r="F17" i="35"/>
  <c r="G17" i="35" s="1"/>
  <c r="G86" i="35" s="1"/>
  <c r="D86" i="35"/>
  <c r="F14" i="35"/>
  <c r="F83" i="35" s="1"/>
  <c r="D88" i="35"/>
  <c r="F12" i="35"/>
  <c r="F81" i="35" s="1"/>
  <c r="G63" i="35"/>
  <c r="G64" i="35" s="1"/>
  <c r="F63" i="35"/>
  <c r="D63" i="35"/>
  <c r="C63" i="35"/>
  <c r="B63" i="35"/>
  <c r="F101" i="35"/>
  <c r="F104" i="35"/>
  <c r="F57" i="35"/>
  <c r="G57" i="35" s="1"/>
  <c r="F52" i="35"/>
  <c r="G52" i="35" s="1"/>
  <c r="F53" i="35"/>
  <c r="G53" i="35" s="1"/>
  <c r="F54" i="35"/>
  <c r="G54" i="35" s="1"/>
  <c r="F55" i="35"/>
  <c r="G55" i="35" s="1"/>
  <c r="F51" i="35"/>
  <c r="C58" i="35"/>
  <c r="F58" i="35" s="1"/>
  <c r="D58" i="35"/>
  <c r="B58" i="35"/>
  <c r="G37" i="35"/>
  <c r="G102" i="35"/>
  <c r="G101" i="35"/>
  <c r="F37" i="35"/>
  <c r="C37" i="35"/>
  <c r="G104" i="35"/>
  <c r="G103" i="35"/>
  <c r="F103" i="35"/>
  <c r="F102" i="35"/>
  <c r="C104" i="35"/>
  <c r="C103" i="35"/>
  <c r="C102" i="35"/>
  <c r="C101" i="35"/>
  <c r="E96" i="35"/>
  <c r="E95" i="35"/>
  <c r="E93" i="35"/>
  <c r="E92" i="35"/>
  <c r="E91" i="35"/>
  <c r="E90" i="35"/>
  <c r="E89" i="35"/>
  <c r="E88" i="35"/>
  <c r="E83" i="35"/>
  <c r="E86" i="35"/>
  <c r="E85" i="35"/>
  <c r="E84" i="35"/>
  <c r="C81" i="35"/>
  <c r="D102" i="35" l="1"/>
  <c r="B27" i="35"/>
  <c r="B96" i="35" s="1"/>
  <c r="C96" i="35"/>
  <c r="B64" i="35"/>
  <c r="D96" i="35"/>
  <c r="B29" i="35"/>
  <c r="B98" i="35" s="1"/>
  <c r="F29" i="35"/>
  <c r="G29" i="35" s="1"/>
  <c r="G98" i="35" s="1"/>
  <c r="D104" i="35"/>
  <c r="D103" i="35"/>
  <c r="B24" i="35"/>
  <c r="B93" i="35" s="1"/>
  <c r="B26" i="35"/>
  <c r="B95" i="35" s="1"/>
  <c r="C95" i="35"/>
  <c r="F24" i="35"/>
  <c r="G24" i="35" s="1"/>
  <c r="G93" i="35" s="1"/>
  <c r="C90" i="35"/>
  <c r="C83" i="35"/>
  <c r="C64" i="35"/>
  <c r="C80" i="35"/>
  <c r="D64" i="35"/>
  <c r="B12" i="35"/>
  <c r="B81" i="35" s="1"/>
  <c r="B21" i="35"/>
  <c r="B90" i="35" s="1"/>
  <c r="B22" i="35"/>
  <c r="B91" i="35" s="1"/>
  <c r="F64" i="35"/>
  <c r="B23" i="35"/>
  <c r="B92" i="35" s="1"/>
  <c r="C93" i="35"/>
  <c r="B14" i="35"/>
  <c r="B83" i="35" s="1"/>
  <c r="D83" i="35"/>
  <c r="B20" i="35"/>
  <c r="B89" i="35" s="1"/>
  <c r="F20" i="35"/>
  <c r="F89" i="35" s="1"/>
  <c r="G11" i="35"/>
  <c r="G80" i="35" s="1"/>
  <c r="G10" i="35"/>
  <c r="G79" i="35" s="1"/>
  <c r="B10" i="35"/>
  <c r="B79" i="35" s="1"/>
  <c r="C79" i="35"/>
  <c r="F9" i="35"/>
  <c r="G9" i="35" s="1"/>
  <c r="G78" i="35" s="1"/>
  <c r="C77" i="35"/>
  <c r="G19" i="35"/>
  <c r="G88" i="35" s="1"/>
  <c r="F22" i="35"/>
  <c r="F91" i="35" s="1"/>
  <c r="F23" i="35"/>
  <c r="F92" i="35" s="1"/>
  <c r="D90" i="35"/>
  <c r="B19" i="35"/>
  <c r="B88" i="35" s="1"/>
  <c r="C91" i="35"/>
  <c r="C88" i="35"/>
  <c r="B15" i="35"/>
  <c r="B84" i="35" s="1"/>
  <c r="B16" i="35"/>
  <c r="B85" i="35" s="1"/>
  <c r="C84" i="35"/>
  <c r="B17" i="35"/>
  <c r="B86" i="35" s="1"/>
  <c r="F15" i="35"/>
  <c r="F84" i="35" s="1"/>
  <c r="F16" i="35"/>
  <c r="C86" i="35"/>
  <c r="D81" i="35"/>
  <c r="D79" i="35"/>
  <c r="B8" i="35"/>
  <c r="B77" i="35" s="1"/>
  <c r="B9" i="35"/>
  <c r="B78" i="35" s="1"/>
  <c r="G12" i="35"/>
  <c r="G81" i="35" s="1"/>
  <c r="B11" i="35"/>
  <c r="B80" i="35" s="1"/>
  <c r="C106" i="35"/>
  <c r="F80" i="35"/>
  <c r="G51" i="35"/>
  <c r="G106" i="35"/>
  <c r="F106" i="35"/>
  <c r="F77" i="35"/>
  <c r="F96" i="35"/>
  <c r="G26" i="35"/>
  <c r="G95" i="35" s="1"/>
  <c r="F90" i="35"/>
  <c r="G14" i="35"/>
  <c r="G83" i="35" s="1"/>
  <c r="F86" i="35"/>
  <c r="G8" i="35"/>
  <c r="G77" i="35" s="1"/>
  <c r="D73" i="28"/>
  <c r="B7" i="29"/>
  <c r="F98" i="35" l="1"/>
  <c r="F93" i="35"/>
  <c r="G20" i="35"/>
  <c r="G89" i="35" s="1"/>
  <c r="F78" i="35"/>
  <c r="G22" i="35"/>
  <c r="G91" i="35" s="1"/>
  <c r="G23" i="35"/>
  <c r="G92" i="35" s="1"/>
  <c r="G16" i="35"/>
  <c r="G85" i="35" s="1"/>
  <c r="F85" i="35"/>
  <c r="G15" i="35"/>
  <c r="G84" i="35" s="1"/>
  <c r="B73" i="33"/>
  <c r="C42" i="33" s="1"/>
  <c r="E42" i="33" s="1"/>
  <c r="E106" i="29" l="1"/>
  <c r="F106" i="29"/>
  <c r="G106" i="29"/>
  <c r="H106" i="29"/>
  <c r="I106" i="29"/>
  <c r="J106" i="29"/>
  <c r="K106" i="29"/>
  <c r="L106" i="29"/>
  <c r="M106" i="29"/>
  <c r="N106" i="29"/>
  <c r="O106" i="29"/>
  <c r="C86" i="29"/>
  <c r="B86" i="29"/>
  <c r="C92" i="29"/>
  <c r="B92" i="29"/>
  <c r="C103" i="29"/>
  <c r="B103" i="29"/>
  <c r="C107" i="29"/>
  <c r="B107" i="29"/>
  <c r="B110" i="29" s="1"/>
  <c r="C109" i="29"/>
  <c r="B109" i="29"/>
  <c r="B83" i="29"/>
  <c r="C83" i="29"/>
  <c r="D83" i="29"/>
  <c r="C127" i="29"/>
  <c r="D127" i="29"/>
  <c r="C128" i="29"/>
  <c r="D128" i="29"/>
  <c r="B128" i="29"/>
  <c r="B127" i="29"/>
  <c r="D109" i="29"/>
  <c r="D108" i="29"/>
  <c r="C108" i="29"/>
  <c r="B108" i="29"/>
  <c r="D105" i="29"/>
  <c r="C105" i="29"/>
  <c r="B105" i="29"/>
  <c r="D104" i="29"/>
  <c r="C104" i="29"/>
  <c r="B104" i="29"/>
  <c r="D103" i="29"/>
  <c r="D96" i="29"/>
  <c r="C96" i="29"/>
  <c r="B96" i="29"/>
  <c r="D95" i="29"/>
  <c r="C95" i="29"/>
  <c r="B95" i="29"/>
  <c r="D94" i="29"/>
  <c r="C94" i="29"/>
  <c r="B94" i="29"/>
  <c r="D93" i="29"/>
  <c r="C93" i="29"/>
  <c r="B93" i="29"/>
  <c r="D90" i="29"/>
  <c r="C90" i="29"/>
  <c r="B90" i="29"/>
  <c r="D89" i="29"/>
  <c r="C89" i="29"/>
  <c r="B89" i="29"/>
  <c r="D88" i="29"/>
  <c r="C88" i="29"/>
  <c r="B88" i="29"/>
  <c r="D87" i="29"/>
  <c r="C87" i="29"/>
  <c r="B87" i="29"/>
  <c r="B77" i="29"/>
  <c r="C77" i="29"/>
  <c r="D77" i="29"/>
  <c r="B78" i="29"/>
  <c r="C78" i="29"/>
  <c r="D78" i="29"/>
  <c r="B79" i="29"/>
  <c r="C79" i="29"/>
  <c r="D79" i="29"/>
  <c r="B80" i="29"/>
  <c r="C80" i="29"/>
  <c r="D80" i="29"/>
  <c r="B81" i="29"/>
  <c r="C81" i="29"/>
  <c r="D81" i="29"/>
  <c r="B82" i="29"/>
  <c r="C82" i="29"/>
  <c r="D82" i="29"/>
  <c r="B73" i="29"/>
  <c r="C73" i="29"/>
  <c r="D73" i="29"/>
  <c r="B74" i="29"/>
  <c r="C74" i="29"/>
  <c r="D74" i="29"/>
  <c r="B75" i="29"/>
  <c r="C75" i="29"/>
  <c r="D75" i="29"/>
  <c r="C101" i="32" l="1"/>
  <c r="D91" i="25"/>
  <c r="C91" i="25"/>
  <c r="B91" i="25"/>
  <c r="O76" i="28"/>
  <c r="P76" i="28"/>
  <c r="D128" i="25"/>
  <c r="C128" i="25"/>
  <c r="B128" i="25"/>
  <c r="D127" i="25"/>
  <c r="C127" i="25"/>
  <c r="B127" i="25"/>
  <c r="D125" i="25"/>
  <c r="C125" i="25"/>
  <c r="B125" i="25"/>
  <c r="D124" i="25"/>
  <c r="C124" i="25"/>
  <c r="B124" i="25"/>
  <c r="D123" i="25"/>
  <c r="C123" i="25"/>
  <c r="B123" i="25"/>
  <c r="D121" i="25"/>
  <c r="C121" i="25"/>
  <c r="B121" i="25"/>
  <c r="D120" i="25"/>
  <c r="C120" i="25"/>
  <c r="B120" i="25"/>
  <c r="D118" i="25"/>
  <c r="C118" i="25"/>
  <c r="B118" i="25"/>
  <c r="D117" i="25"/>
  <c r="C117" i="25"/>
  <c r="B117" i="25"/>
  <c r="D116" i="25"/>
  <c r="C116" i="25"/>
  <c r="B116" i="25"/>
  <c r="D115" i="25"/>
  <c r="C115" i="25"/>
  <c r="B115" i="25"/>
  <c r="D114" i="25"/>
  <c r="C114" i="25"/>
  <c r="B114" i="25"/>
  <c r="D113" i="25"/>
  <c r="C113" i="25"/>
  <c r="B113" i="25"/>
  <c r="D111" i="25"/>
  <c r="C111" i="25"/>
  <c r="B111" i="25"/>
  <c r="D110" i="25"/>
  <c r="C110" i="25"/>
  <c r="B110" i="25"/>
  <c r="D109" i="25"/>
  <c r="C109" i="25"/>
  <c r="B109" i="25"/>
  <c r="D108" i="25"/>
  <c r="C108" i="25"/>
  <c r="B108" i="25"/>
  <c r="D107" i="25"/>
  <c r="C107" i="25"/>
  <c r="B107" i="25"/>
  <c r="D103" i="25"/>
  <c r="C103" i="25"/>
  <c r="B103" i="25"/>
  <c r="D102" i="25"/>
  <c r="C102" i="25"/>
  <c r="B102" i="25"/>
  <c r="D101" i="25"/>
  <c r="C101" i="25"/>
  <c r="B101" i="25"/>
  <c r="D99" i="25"/>
  <c r="C99" i="25"/>
  <c r="B99" i="25"/>
  <c r="D98" i="25"/>
  <c r="C98" i="25"/>
  <c r="B98" i="25"/>
  <c r="D96" i="25"/>
  <c r="C96" i="25"/>
  <c r="B96" i="25"/>
  <c r="D95" i="25"/>
  <c r="C95" i="25"/>
  <c r="B95" i="25"/>
  <c r="B88" i="25"/>
  <c r="C88" i="25"/>
  <c r="D88" i="25"/>
  <c r="D80" i="25"/>
  <c r="C80" i="25"/>
  <c r="B80" i="25"/>
  <c r="D79" i="25"/>
  <c r="C79" i="25"/>
  <c r="B79" i="25"/>
  <c r="B84" i="25" s="1"/>
  <c r="B75" i="25"/>
  <c r="C75" i="25"/>
  <c r="D75" i="25"/>
  <c r="B76" i="25"/>
  <c r="C76" i="25"/>
  <c r="D76" i="25"/>
  <c r="E11" i="25"/>
  <c r="F11" i="25"/>
  <c r="G11" i="25"/>
  <c r="I11" i="25"/>
  <c r="J11" i="25"/>
  <c r="K11" i="25"/>
  <c r="L11" i="25"/>
  <c r="M11" i="25"/>
  <c r="N11" i="25"/>
  <c r="O11" i="25"/>
  <c r="D81" i="25"/>
  <c r="C81" i="25"/>
  <c r="B81" i="25"/>
  <c r="D83" i="25"/>
  <c r="C83" i="25"/>
  <c r="B83" i="25"/>
  <c r="H11" i="25"/>
  <c r="C54" i="32"/>
  <c r="G179" i="32"/>
  <c r="M165" i="32"/>
  <c r="H170" i="32"/>
  <c r="D170" i="32"/>
  <c r="E170" i="32"/>
  <c r="F170" i="32"/>
  <c r="G170" i="32"/>
  <c r="I170" i="32"/>
  <c r="J170" i="32"/>
  <c r="K170" i="32"/>
  <c r="L170" i="32"/>
  <c r="M170" i="32"/>
  <c r="N170" i="32"/>
  <c r="G164" i="32"/>
  <c r="D165" i="32"/>
  <c r="E165" i="32"/>
  <c r="F165" i="32"/>
  <c r="G165" i="32"/>
  <c r="H165" i="32"/>
  <c r="I165" i="32"/>
  <c r="J165" i="32"/>
  <c r="K165" i="32"/>
  <c r="L165" i="32"/>
  <c r="N165" i="32"/>
  <c r="E164" i="32"/>
  <c r="F164" i="32"/>
  <c r="D164" i="32"/>
  <c r="C39" i="32"/>
  <c r="D177" i="32"/>
  <c r="E177" i="32"/>
  <c r="F177" i="32"/>
  <c r="G177" i="32"/>
  <c r="H177" i="32"/>
  <c r="I177" i="32"/>
  <c r="J177" i="32"/>
  <c r="K177" i="32"/>
  <c r="L177" i="32"/>
  <c r="M177" i="32"/>
  <c r="N177" i="32"/>
  <c r="D178" i="32"/>
  <c r="E178" i="32"/>
  <c r="F178" i="32"/>
  <c r="G178" i="32"/>
  <c r="H178" i="32"/>
  <c r="I178" i="32"/>
  <c r="J178" i="32"/>
  <c r="K178" i="32"/>
  <c r="L178" i="32"/>
  <c r="M178" i="32"/>
  <c r="N178" i="32"/>
  <c r="D179" i="32"/>
  <c r="E179" i="32"/>
  <c r="F179" i="32"/>
  <c r="H179" i="32"/>
  <c r="I179" i="32"/>
  <c r="J179" i="32"/>
  <c r="K179" i="32"/>
  <c r="L179" i="32"/>
  <c r="M179" i="32"/>
  <c r="N179" i="32"/>
  <c r="E176" i="32"/>
  <c r="F176" i="32"/>
  <c r="G176" i="32"/>
  <c r="H176" i="32"/>
  <c r="I176" i="32"/>
  <c r="J176" i="32"/>
  <c r="K176" i="32"/>
  <c r="L176" i="32"/>
  <c r="M176" i="32"/>
  <c r="N176" i="32"/>
  <c r="D176" i="32"/>
  <c r="C117" i="32"/>
  <c r="D46" i="32"/>
  <c r="D41" i="32"/>
  <c r="E55" i="32"/>
  <c r="E56" i="32" s="1"/>
  <c r="F55" i="32"/>
  <c r="F56" i="32" s="1"/>
  <c r="G55" i="32"/>
  <c r="G56" i="32" s="1"/>
  <c r="H55" i="32"/>
  <c r="H56" i="32" s="1"/>
  <c r="I55" i="32"/>
  <c r="I56" i="32" s="1"/>
  <c r="J55" i="32"/>
  <c r="J56" i="32" s="1"/>
  <c r="K55" i="32"/>
  <c r="K56" i="32" s="1"/>
  <c r="L55" i="32"/>
  <c r="L56" i="32" s="1"/>
  <c r="M55" i="32"/>
  <c r="M56" i="32" s="1"/>
  <c r="N55" i="32"/>
  <c r="N56" i="32" s="1"/>
  <c r="D55" i="32"/>
  <c r="D56" i="32" s="1"/>
  <c r="E118" i="32"/>
  <c r="E119" i="32" s="1"/>
  <c r="F118" i="32"/>
  <c r="F119" i="32" s="1"/>
  <c r="G118" i="32"/>
  <c r="G119" i="32" s="1"/>
  <c r="H118" i="32"/>
  <c r="H119" i="32" s="1"/>
  <c r="I118" i="32"/>
  <c r="I119" i="32" s="1"/>
  <c r="J118" i="32"/>
  <c r="J119" i="32" s="1"/>
  <c r="K118" i="32"/>
  <c r="K119" i="32" s="1"/>
  <c r="L118" i="32"/>
  <c r="L119" i="32" s="1"/>
  <c r="M118" i="32"/>
  <c r="M119" i="32" s="1"/>
  <c r="N118" i="32"/>
  <c r="N119" i="32" s="1"/>
  <c r="D118" i="32"/>
  <c r="D119" i="32" s="1"/>
  <c r="C116" i="32"/>
  <c r="C115" i="32"/>
  <c r="C114" i="32"/>
  <c r="C108" i="32"/>
  <c r="C103" i="32"/>
  <c r="C92" i="32"/>
  <c r="C91" i="32"/>
  <c r="C88" i="32"/>
  <c r="C87" i="32"/>
  <c r="C85" i="32"/>
  <c r="C84" i="32"/>
  <c r="C82" i="32"/>
  <c r="C81" i="32"/>
  <c r="C80" i="32"/>
  <c r="C79" i="32"/>
  <c r="C78" i="32"/>
  <c r="C77" i="32"/>
  <c r="C73" i="32"/>
  <c r="C72" i="32"/>
  <c r="C71" i="32"/>
  <c r="C53" i="32"/>
  <c r="C52" i="32"/>
  <c r="C51" i="32"/>
  <c r="C45" i="32"/>
  <c r="C42" i="32"/>
  <c r="C40" i="32"/>
  <c r="C38" i="32"/>
  <c r="C37" i="32"/>
  <c r="C31" i="32"/>
  <c r="C30" i="32"/>
  <c r="C29" i="32"/>
  <c r="C26" i="32"/>
  <c r="C25" i="32"/>
  <c r="C23" i="32"/>
  <c r="C22" i="32"/>
  <c r="C20" i="32"/>
  <c r="C19" i="32"/>
  <c r="C18" i="32"/>
  <c r="C17" i="32"/>
  <c r="C16" i="32"/>
  <c r="C15" i="32"/>
  <c r="C10" i="32"/>
  <c r="C11" i="32"/>
  <c r="C9" i="32"/>
  <c r="E162" i="32"/>
  <c r="F162" i="32"/>
  <c r="G162" i="32"/>
  <c r="H162" i="32"/>
  <c r="I162" i="32"/>
  <c r="J162" i="32"/>
  <c r="K162" i="32"/>
  <c r="L162" i="32"/>
  <c r="M162" i="32"/>
  <c r="N162" i="32"/>
  <c r="E163" i="32"/>
  <c r="F163" i="32"/>
  <c r="G163" i="32"/>
  <c r="H163" i="32"/>
  <c r="J163" i="32"/>
  <c r="K163" i="32"/>
  <c r="L163" i="32"/>
  <c r="M163" i="32"/>
  <c r="N163" i="32"/>
  <c r="H164" i="32"/>
  <c r="I164" i="32"/>
  <c r="E41" i="32"/>
  <c r="F41" i="32"/>
  <c r="G41" i="32"/>
  <c r="H41" i="32"/>
  <c r="I41" i="32"/>
  <c r="J41" i="32"/>
  <c r="K41" i="32"/>
  <c r="L41" i="32"/>
  <c r="M41" i="32"/>
  <c r="N41" i="32"/>
  <c r="N46" i="32"/>
  <c r="M46" i="32"/>
  <c r="L46" i="32"/>
  <c r="K46" i="32"/>
  <c r="J46" i="32"/>
  <c r="I46" i="32"/>
  <c r="H46" i="32"/>
  <c r="G46" i="32"/>
  <c r="F46" i="32"/>
  <c r="E46" i="32"/>
  <c r="H47" i="32" l="1"/>
  <c r="C84" i="25"/>
  <c r="D84" i="25"/>
  <c r="K47" i="32"/>
  <c r="K57" i="32" s="1"/>
  <c r="C93" i="32"/>
  <c r="I163" i="32"/>
  <c r="I166" i="32" s="1"/>
  <c r="N164" i="32"/>
  <c r="N166" i="32" s="1"/>
  <c r="K164" i="32"/>
  <c r="K166" i="32" s="1"/>
  <c r="M164" i="32"/>
  <c r="M166" i="32" s="1"/>
  <c r="J164" i="32"/>
  <c r="J166" i="32" s="1"/>
  <c r="L164" i="32"/>
  <c r="L166" i="32" s="1"/>
  <c r="C165" i="32"/>
  <c r="J47" i="32"/>
  <c r="J57" i="32" s="1"/>
  <c r="I47" i="32"/>
  <c r="I57" i="32" s="1"/>
  <c r="N47" i="32"/>
  <c r="N57" i="32" s="1"/>
  <c r="L47" i="32"/>
  <c r="L57" i="32" s="1"/>
  <c r="M47" i="32"/>
  <c r="M57" i="32" s="1"/>
  <c r="E47" i="32"/>
  <c r="E57" i="32" s="1"/>
  <c r="G47" i="32"/>
  <c r="G57" i="32" s="1"/>
  <c r="F47" i="32"/>
  <c r="F57" i="32" s="1"/>
  <c r="D47" i="32"/>
  <c r="D57" i="32" s="1"/>
  <c r="G166" i="32"/>
  <c r="C179" i="32"/>
  <c r="F166" i="32"/>
  <c r="H166" i="32"/>
  <c r="E166" i="32"/>
  <c r="I104" i="32"/>
  <c r="C118" i="32"/>
  <c r="C41" i="32"/>
  <c r="C55" i="32"/>
  <c r="C56" i="32"/>
  <c r="K104" i="32"/>
  <c r="J104" i="32"/>
  <c r="H104" i="32"/>
  <c r="G104" i="32"/>
  <c r="N104" i="32"/>
  <c r="M104" i="32"/>
  <c r="L104" i="32"/>
  <c r="F104" i="32"/>
  <c r="E104" i="32"/>
  <c r="C44" i="32"/>
  <c r="C43" i="32"/>
  <c r="H57" i="32" l="1"/>
  <c r="C47" i="32"/>
  <c r="C46" i="32"/>
  <c r="C57" i="32" l="1"/>
  <c r="E94" i="32" l="1"/>
  <c r="F94" i="32"/>
  <c r="G94" i="32"/>
  <c r="H94" i="32"/>
  <c r="I94" i="32"/>
  <c r="J94" i="32"/>
  <c r="K94" i="32"/>
  <c r="L94" i="32"/>
  <c r="M94" i="32"/>
  <c r="N94" i="32"/>
  <c r="D94" i="32"/>
  <c r="E32" i="32"/>
  <c r="F32" i="32"/>
  <c r="G32" i="32"/>
  <c r="H32" i="32"/>
  <c r="I32" i="32"/>
  <c r="J32" i="32"/>
  <c r="K32" i="32"/>
  <c r="L32" i="32"/>
  <c r="M32" i="32"/>
  <c r="N32" i="32"/>
  <c r="D32" i="32"/>
  <c r="F31" i="34"/>
  <c r="F32" i="34" s="1"/>
  <c r="C75" i="34"/>
  <c r="D74" i="32"/>
  <c r="D61" i="32"/>
  <c r="E65" i="28"/>
  <c r="D76" i="28"/>
  <c r="D106" i="32" s="1"/>
  <c r="D168" i="32" s="1"/>
  <c r="C94" i="32" l="1"/>
  <c r="E31" i="34"/>
  <c r="E32" i="34" s="1"/>
  <c r="D31" i="34"/>
  <c r="D32" i="34" s="1"/>
  <c r="M31" i="34"/>
  <c r="M32" i="34" s="1"/>
  <c r="C31" i="34"/>
  <c r="C32" i="34" s="1"/>
  <c r="L31" i="34"/>
  <c r="L32" i="34" s="1"/>
  <c r="K31" i="34"/>
  <c r="K32" i="34" s="1"/>
  <c r="J31" i="34"/>
  <c r="J32" i="34" s="1"/>
  <c r="I31" i="34"/>
  <c r="I32" i="34" s="1"/>
  <c r="H31" i="34"/>
  <c r="H32" i="34" s="1"/>
  <c r="G31" i="34"/>
  <c r="G32" i="34" s="1"/>
  <c r="C32" i="32"/>
  <c r="C70" i="34"/>
  <c r="F77" i="25"/>
  <c r="G77" i="25"/>
  <c r="H77" i="25"/>
  <c r="I77" i="25"/>
  <c r="J77" i="25"/>
  <c r="K77" i="25"/>
  <c r="L77" i="25"/>
  <c r="M77" i="25"/>
  <c r="N77" i="25"/>
  <c r="O77" i="25"/>
  <c r="E77" i="25"/>
  <c r="F94" i="25"/>
  <c r="H94" i="25"/>
  <c r="I94" i="25"/>
  <c r="J94" i="25"/>
  <c r="K94" i="25"/>
  <c r="L94" i="25"/>
  <c r="M94" i="25"/>
  <c r="N94" i="25"/>
  <c r="O94" i="25"/>
  <c r="B120" i="29"/>
  <c r="C120" i="29"/>
  <c r="D120" i="29"/>
  <c r="B121" i="29"/>
  <c r="C121" i="29"/>
  <c r="D121" i="29"/>
  <c r="B119" i="29"/>
  <c r="C119" i="29"/>
  <c r="D119" i="29"/>
  <c r="G94" i="25"/>
  <c r="E94" i="25"/>
  <c r="B56" i="25"/>
  <c r="C11" i="25"/>
  <c r="D11" i="25"/>
  <c r="B11" i="25"/>
  <c r="B74" i="25"/>
  <c r="O23" i="25" l="1"/>
  <c r="M89" i="25"/>
  <c r="K89" i="25"/>
  <c r="I23" i="25"/>
  <c r="J89" i="25"/>
  <c r="H23" i="25"/>
  <c r="I89" i="25"/>
  <c r="G23" i="25"/>
  <c r="H89" i="25"/>
  <c r="F23" i="25"/>
  <c r="G89" i="25"/>
  <c r="E23" i="25"/>
  <c r="F89" i="25"/>
  <c r="D23" i="25"/>
  <c r="E89" i="25"/>
  <c r="C23" i="25"/>
  <c r="B23" i="25"/>
  <c r="B24" i="25" s="1"/>
  <c r="N89" i="25"/>
  <c r="L89" i="25"/>
  <c r="N23" i="25"/>
  <c r="K23" i="25"/>
  <c r="M23" i="25"/>
  <c r="L23" i="25"/>
  <c r="J23" i="25"/>
  <c r="D124" i="32"/>
  <c r="O89" i="25" l="1"/>
  <c r="N21" i="32"/>
  <c r="C74" i="25"/>
  <c r="D74" i="25"/>
  <c r="C82" i="25"/>
  <c r="D82" i="25"/>
  <c r="C86" i="25"/>
  <c r="D86" i="25"/>
  <c r="C87" i="25"/>
  <c r="D87" i="25"/>
  <c r="C92" i="25"/>
  <c r="D92" i="25"/>
  <c r="C94" i="25"/>
  <c r="D94" i="25"/>
  <c r="C76" i="29"/>
  <c r="D76" i="29"/>
  <c r="C91" i="29"/>
  <c r="C97" i="29"/>
  <c r="D97" i="29"/>
  <c r="C110" i="29"/>
  <c r="B76" i="29"/>
  <c r="B97" i="29"/>
  <c r="B77" i="25"/>
  <c r="B82" i="25"/>
  <c r="B86" i="25"/>
  <c r="B87" i="25"/>
  <c r="B92" i="25"/>
  <c r="B94" i="25"/>
  <c r="B26" i="29"/>
  <c r="D45" i="29"/>
  <c r="D26" i="29"/>
  <c r="D92" i="29" s="1"/>
  <c r="B20" i="29"/>
  <c r="C89" i="25" l="1"/>
  <c r="B89" i="25"/>
  <c r="B90" i="25" s="1"/>
  <c r="D89" i="25"/>
  <c r="C77" i="25"/>
  <c r="D77" i="25"/>
  <c r="C112" i="25"/>
  <c r="C100" i="25"/>
  <c r="B105" i="25"/>
  <c r="B112" i="25"/>
  <c r="D119" i="25"/>
  <c r="C122" i="25"/>
  <c r="D105" i="25"/>
  <c r="C105" i="25"/>
  <c r="D112" i="25"/>
  <c r="B119" i="25"/>
  <c r="B97" i="25"/>
  <c r="C85" i="25"/>
  <c r="B122" i="25"/>
  <c r="B85" i="25"/>
  <c r="D122" i="25"/>
  <c r="B100" i="25"/>
  <c r="D85" i="25"/>
  <c r="D97" i="25"/>
  <c r="D100" i="25"/>
  <c r="C119" i="25"/>
  <c r="C97" i="25"/>
  <c r="B91" i="29"/>
  <c r="B98" i="29" s="1"/>
  <c r="D91" i="29"/>
  <c r="C98" i="29"/>
  <c r="C123" i="29" s="1"/>
  <c r="B53" i="25"/>
  <c r="B31" i="25"/>
  <c r="B46" i="25"/>
  <c r="B123" i="29" l="1"/>
  <c r="B126" i="25"/>
  <c r="B16" i="31" s="1"/>
  <c r="D126" i="25"/>
  <c r="C126" i="25"/>
  <c r="D93" i="25"/>
  <c r="D129" i="25" s="1"/>
  <c r="C93" i="25"/>
  <c r="C129" i="25" s="1"/>
  <c r="C90" i="25"/>
  <c r="D90" i="25"/>
  <c r="B93" i="25"/>
  <c r="B129" i="25" s="1"/>
  <c r="F40" i="27"/>
  <c r="D40" i="27"/>
  <c r="D21" i="27"/>
  <c r="C9" i="27"/>
  <c r="C131" i="25" l="1"/>
  <c r="D131" i="25"/>
  <c r="B131" i="25"/>
  <c r="G40" i="27"/>
  <c r="H40" i="27" s="1"/>
  <c r="C40" i="27" l="1"/>
  <c r="I43" i="34" l="1"/>
  <c r="J43" i="34"/>
  <c r="K43" i="34"/>
  <c r="L43" i="34"/>
  <c r="M43" i="34"/>
  <c r="I59" i="34"/>
  <c r="I58" i="34" s="1"/>
  <c r="J59" i="34"/>
  <c r="J58" i="34" s="1"/>
  <c r="K59" i="34"/>
  <c r="K58" i="34" s="1"/>
  <c r="L59" i="34"/>
  <c r="L58" i="34" s="1"/>
  <c r="M59" i="34"/>
  <c r="M58" i="34" s="1"/>
  <c r="I70" i="34"/>
  <c r="J70" i="34"/>
  <c r="K70" i="34"/>
  <c r="L70" i="34"/>
  <c r="M70" i="34"/>
  <c r="I9" i="34"/>
  <c r="I15" i="34" s="1"/>
  <c r="J9" i="34"/>
  <c r="J15" i="34" s="1"/>
  <c r="K9" i="34"/>
  <c r="K15" i="34" s="1"/>
  <c r="L9" i="34"/>
  <c r="L15" i="34" s="1"/>
  <c r="M9" i="34"/>
  <c r="M15" i="34" s="1"/>
  <c r="I17" i="34"/>
  <c r="I23" i="34" s="1"/>
  <c r="J17" i="34"/>
  <c r="J23" i="34" s="1"/>
  <c r="K17" i="34"/>
  <c r="K23" i="34" s="1"/>
  <c r="L17" i="34"/>
  <c r="L23" i="34" s="1"/>
  <c r="M17" i="34"/>
  <c r="M23" i="34" s="1"/>
  <c r="H70" i="34"/>
  <c r="G70" i="34"/>
  <c r="F70" i="34"/>
  <c r="E70" i="34"/>
  <c r="D70" i="34"/>
  <c r="H59" i="34"/>
  <c r="H58" i="34" s="1"/>
  <c r="G59" i="34"/>
  <c r="G58" i="34" s="1"/>
  <c r="F59" i="34"/>
  <c r="F58" i="34" s="1"/>
  <c r="E59" i="34"/>
  <c r="E58" i="34" s="1"/>
  <c r="D59" i="34"/>
  <c r="D58" i="34" s="1"/>
  <c r="C59" i="34"/>
  <c r="C58" i="34" s="1"/>
  <c r="H43" i="34"/>
  <c r="G43" i="34"/>
  <c r="F43" i="34"/>
  <c r="E43" i="34"/>
  <c r="D43" i="34"/>
  <c r="C43" i="34"/>
  <c r="H17" i="34"/>
  <c r="H23" i="34" s="1"/>
  <c r="G17" i="34"/>
  <c r="G23" i="34" s="1"/>
  <c r="F17" i="34"/>
  <c r="F23" i="34" s="1"/>
  <c r="E17" i="34"/>
  <c r="E23" i="34" s="1"/>
  <c r="D17" i="34"/>
  <c r="D23" i="34" s="1"/>
  <c r="C17" i="34"/>
  <c r="C23" i="34" s="1"/>
  <c r="H9" i="34"/>
  <c r="H15" i="34" s="1"/>
  <c r="G9" i="34"/>
  <c r="G15" i="34" s="1"/>
  <c r="F9" i="34"/>
  <c r="F15" i="34" s="1"/>
  <c r="E9" i="34"/>
  <c r="E15" i="34" s="1"/>
  <c r="D9" i="34"/>
  <c r="D15" i="34" s="1"/>
  <c r="C77" i="33"/>
  <c r="D77" i="33" s="1"/>
  <c r="E77" i="33" s="1"/>
  <c r="F77" i="33" s="1"/>
  <c r="G77" i="33" s="1"/>
  <c r="H77" i="33" s="1"/>
  <c r="I77" i="33" s="1"/>
  <c r="J77" i="33" s="1"/>
  <c r="K77" i="33" s="1"/>
  <c r="L77" i="33" s="1"/>
  <c r="F24" i="34" l="1"/>
  <c r="F33" i="34" s="1"/>
  <c r="F71" i="34" s="1"/>
  <c r="L36" i="34"/>
  <c r="L48" i="34" s="1"/>
  <c r="K36" i="34"/>
  <c r="K48" i="34" s="1"/>
  <c r="J36" i="34"/>
  <c r="J48" i="34" s="1"/>
  <c r="C36" i="34"/>
  <c r="C48" i="34" s="1"/>
  <c r="I24" i="34"/>
  <c r="I33" i="34" s="1"/>
  <c r="I71" i="34" s="1"/>
  <c r="D24" i="34"/>
  <c r="M36" i="34"/>
  <c r="M48" i="34" s="1"/>
  <c r="K50" i="34"/>
  <c r="K64" i="34" s="1"/>
  <c r="F50" i="34"/>
  <c r="F64" i="34" s="1"/>
  <c r="E50" i="34"/>
  <c r="E64" i="34" s="1"/>
  <c r="M50" i="34"/>
  <c r="M64" i="34" s="1"/>
  <c r="D50" i="34"/>
  <c r="D64" i="34" s="1"/>
  <c r="L50" i="34"/>
  <c r="L64" i="34" s="1"/>
  <c r="J50" i="34"/>
  <c r="J64" i="34" s="1"/>
  <c r="C50" i="34"/>
  <c r="C64" i="34" s="1"/>
  <c r="I50" i="34"/>
  <c r="I64" i="34" s="1"/>
  <c r="M24" i="34"/>
  <c r="D36" i="34"/>
  <c r="D48" i="34" s="1"/>
  <c r="E36" i="34"/>
  <c r="E48" i="34" s="1"/>
  <c r="G24" i="34"/>
  <c r="F36" i="34"/>
  <c r="F48" i="34" s="1"/>
  <c r="G50" i="34"/>
  <c r="G64" i="34" s="1"/>
  <c r="H50" i="34"/>
  <c r="H64" i="34" s="1"/>
  <c r="H24" i="34"/>
  <c r="G36" i="34"/>
  <c r="G48" i="34" s="1"/>
  <c r="H36" i="34"/>
  <c r="H48" i="34" s="1"/>
  <c r="E24" i="34"/>
  <c r="L24" i="34"/>
  <c r="L33" i="34" s="1"/>
  <c r="L71" i="34" s="1"/>
  <c r="I36" i="34"/>
  <c r="I48" i="34" s="1"/>
  <c r="K24" i="34"/>
  <c r="J24" i="34"/>
  <c r="L65" i="34" l="1"/>
  <c r="L72" i="34" s="1"/>
  <c r="L74" i="34" s="1"/>
  <c r="M33" i="34"/>
  <c r="M71" i="34" s="1"/>
  <c r="D33" i="34"/>
  <c r="D71" i="34" s="1"/>
  <c r="G33" i="34"/>
  <c r="G71" i="34" s="1"/>
  <c r="K33" i="34"/>
  <c r="K71" i="34" s="1"/>
  <c r="K65" i="34"/>
  <c r="K72" i="34" s="1"/>
  <c r="J33" i="34"/>
  <c r="J71" i="34" s="1"/>
  <c r="H33" i="34"/>
  <c r="H71" i="34" s="1"/>
  <c r="H65" i="34"/>
  <c r="H72" i="34" s="1"/>
  <c r="F65" i="34"/>
  <c r="F72" i="34" s="1"/>
  <c r="F74" i="34" s="1"/>
  <c r="E65" i="34"/>
  <c r="E72" i="34" s="1"/>
  <c r="D65" i="34"/>
  <c r="D72" i="34" s="1"/>
  <c r="M65" i="34"/>
  <c r="M72" i="34" s="1"/>
  <c r="M74" i="34" s="1"/>
  <c r="E33" i="34"/>
  <c r="E71" i="34" s="1"/>
  <c r="J65" i="34"/>
  <c r="J72" i="34" s="1"/>
  <c r="J74" i="34" s="1"/>
  <c r="C65" i="34"/>
  <c r="C72" i="34" s="1"/>
  <c r="G65" i="34"/>
  <c r="G72" i="34" s="1"/>
  <c r="I65" i="34"/>
  <c r="I72" i="34" s="1"/>
  <c r="I74" i="34" s="1"/>
  <c r="C35" i="33"/>
  <c r="L66" i="34" l="1"/>
  <c r="K66" i="34"/>
  <c r="K74" i="34"/>
  <c r="H74" i="34"/>
  <c r="H66" i="34"/>
  <c r="G74" i="34"/>
  <c r="E74" i="34"/>
  <c r="F66" i="34"/>
  <c r="D66" i="34"/>
  <c r="M66" i="34"/>
  <c r="D74" i="34"/>
  <c r="E66" i="34"/>
  <c r="J66" i="34"/>
  <c r="I66" i="34"/>
  <c r="G66" i="34"/>
  <c r="E169" i="32" l="1"/>
  <c r="F169" i="32"/>
  <c r="G169" i="32"/>
  <c r="H169" i="32"/>
  <c r="I169" i="32"/>
  <c r="J169" i="32"/>
  <c r="K169" i="32"/>
  <c r="L169" i="32"/>
  <c r="M169" i="32"/>
  <c r="N169" i="32"/>
  <c r="D107" i="32"/>
  <c r="D169" i="32" s="1"/>
  <c r="D100" i="32"/>
  <c r="J134" i="32"/>
  <c r="K134" i="32"/>
  <c r="L134" i="32"/>
  <c r="M134" i="32"/>
  <c r="N134" i="32"/>
  <c r="J135" i="32"/>
  <c r="K135" i="32"/>
  <c r="L135" i="32"/>
  <c r="M135" i="32"/>
  <c r="N135" i="32"/>
  <c r="J136" i="32"/>
  <c r="K136" i="32"/>
  <c r="L136" i="32"/>
  <c r="M136" i="32"/>
  <c r="N136" i="32"/>
  <c r="J140" i="32"/>
  <c r="K140" i="32"/>
  <c r="L140" i="32"/>
  <c r="M140" i="32"/>
  <c r="N140" i="32"/>
  <c r="J141" i="32"/>
  <c r="K141" i="32"/>
  <c r="L141" i="32"/>
  <c r="M141" i="32"/>
  <c r="N141" i="32"/>
  <c r="J142" i="32"/>
  <c r="K142" i="32"/>
  <c r="L142" i="32"/>
  <c r="M142" i="32"/>
  <c r="N142" i="32"/>
  <c r="J143" i="32"/>
  <c r="K143" i="32"/>
  <c r="L143" i="32"/>
  <c r="M143" i="32"/>
  <c r="N143" i="32"/>
  <c r="J144" i="32"/>
  <c r="K144" i="32"/>
  <c r="L144" i="32"/>
  <c r="M144" i="32"/>
  <c r="N144" i="32"/>
  <c r="J145" i="32"/>
  <c r="K145" i="32"/>
  <c r="L145" i="32"/>
  <c r="M145" i="32"/>
  <c r="N145" i="32"/>
  <c r="J147" i="32"/>
  <c r="K147" i="32"/>
  <c r="L147" i="32"/>
  <c r="M147" i="32"/>
  <c r="N147" i="32"/>
  <c r="J148" i="32"/>
  <c r="K148" i="32"/>
  <c r="L148" i="32"/>
  <c r="M148" i="32"/>
  <c r="N148" i="32"/>
  <c r="J150" i="32"/>
  <c r="K150" i="32"/>
  <c r="L150" i="32"/>
  <c r="M150" i="32"/>
  <c r="N150" i="32"/>
  <c r="J151" i="32"/>
  <c r="K151" i="32"/>
  <c r="L151" i="32"/>
  <c r="M151" i="32"/>
  <c r="N151" i="32"/>
  <c r="J154" i="32"/>
  <c r="K154" i="32"/>
  <c r="L154" i="32"/>
  <c r="M154" i="32"/>
  <c r="N154" i="32"/>
  <c r="J155" i="32"/>
  <c r="K155" i="32"/>
  <c r="L155" i="32"/>
  <c r="M155" i="32"/>
  <c r="N155" i="32"/>
  <c r="J156" i="32"/>
  <c r="K156" i="32"/>
  <c r="L156" i="32"/>
  <c r="M156" i="32"/>
  <c r="N156" i="32"/>
  <c r="J83" i="32"/>
  <c r="K83" i="32"/>
  <c r="L83" i="32"/>
  <c r="M83" i="32"/>
  <c r="N83" i="32"/>
  <c r="J86" i="32"/>
  <c r="K86" i="32"/>
  <c r="L86" i="32"/>
  <c r="M86" i="32"/>
  <c r="N86" i="32"/>
  <c r="J74" i="32"/>
  <c r="K74" i="32"/>
  <c r="L74" i="32"/>
  <c r="M74" i="32"/>
  <c r="N74" i="32"/>
  <c r="J21" i="32"/>
  <c r="K21" i="32"/>
  <c r="L21" i="32"/>
  <c r="M21" i="32"/>
  <c r="J24" i="32"/>
  <c r="K24" i="32"/>
  <c r="L24" i="32"/>
  <c r="M24" i="32"/>
  <c r="N24" i="32"/>
  <c r="K157" i="32"/>
  <c r="J12" i="32"/>
  <c r="K12" i="32"/>
  <c r="L12" i="32"/>
  <c r="M12" i="32"/>
  <c r="N12" i="32"/>
  <c r="C178" i="32"/>
  <c r="C177" i="32"/>
  <c r="I156" i="32"/>
  <c r="H156" i="32"/>
  <c r="G156" i="32"/>
  <c r="F156" i="32"/>
  <c r="E156" i="32"/>
  <c r="D156" i="32"/>
  <c r="I155" i="32"/>
  <c r="H155" i="32"/>
  <c r="G155" i="32"/>
  <c r="F155" i="32"/>
  <c r="E155" i="32"/>
  <c r="D155" i="32"/>
  <c r="I154" i="32"/>
  <c r="H154" i="32"/>
  <c r="G154" i="32"/>
  <c r="F154" i="32"/>
  <c r="E154" i="32"/>
  <c r="D154" i="32"/>
  <c r="I151" i="32"/>
  <c r="H151" i="32"/>
  <c r="G151" i="32"/>
  <c r="F151" i="32"/>
  <c r="E151" i="32"/>
  <c r="D151" i="32"/>
  <c r="I150" i="32"/>
  <c r="H150" i="32"/>
  <c r="G150" i="32"/>
  <c r="F150" i="32"/>
  <c r="E150" i="32"/>
  <c r="D150" i="32"/>
  <c r="I148" i="32"/>
  <c r="H148" i="32"/>
  <c r="G148" i="32"/>
  <c r="F148" i="32"/>
  <c r="E148" i="32"/>
  <c r="D148" i="32"/>
  <c r="I147" i="32"/>
  <c r="H147" i="32"/>
  <c r="G147" i="32"/>
  <c r="F147" i="32"/>
  <c r="E147" i="32"/>
  <c r="D147" i="32"/>
  <c r="I145" i="32"/>
  <c r="H145" i="32"/>
  <c r="G145" i="32"/>
  <c r="F145" i="32"/>
  <c r="E145" i="32"/>
  <c r="D145" i="32"/>
  <c r="I144" i="32"/>
  <c r="H144" i="32"/>
  <c r="G144" i="32"/>
  <c r="F144" i="32"/>
  <c r="E144" i="32"/>
  <c r="D144" i="32"/>
  <c r="I143" i="32"/>
  <c r="H143" i="32"/>
  <c r="G143" i="32"/>
  <c r="F143" i="32"/>
  <c r="E143" i="32"/>
  <c r="D143" i="32"/>
  <c r="I142" i="32"/>
  <c r="H142" i="32"/>
  <c r="G142" i="32"/>
  <c r="F142" i="32"/>
  <c r="E142" i="32"/>
  <c r="D142" i="32"/>
  <c r="I141" i="32"/>
  <c r="H141" i="32"/>
  <c r="G141" i="32"/>
  <c r="F141" i="32"/>
  <c r="E141" i="32"/>
  <c r="D141" i="32"/>
  <c r="I140" i="32"/>
  <c r="H140" i="32"/>
  <c r="G140" i="32"/>
  <c r="F140" i="32"/>
  <c r="E140" i="32"/>
  <c r="D140" i="32"/>
  <c r="I136" i="32"/>
  <c r="H136" i="32"/>
  <c r="G136" i="32"/>
  <c r="F136" i="32"/>
  <c r="E136" i="32"/>
  <c r="D136" i="32"/>
  <c r="I135" i="32"/>
  <c r="H135" i="32"/>
  <c r="G135" i="32"/>
  <c r="F135" i="32"/>
  <c r="E135" i="32"/>
  <c r="D135" i="32"/>
  <c r="C135" i="32" s="1"/>
  <c r="I134" i="32"/>
  <c r="H134" i="32"/>
  <c r="G134" i="32"/>
  <c r="F134" i="32"/>
  <c r="E134" i="32"/>
  <c r="D134" i="32"/>
  <c r="I86" i="32"/>
  <c r="H86" i="32"/>
  <c r="G86" i="32"/>
  <c r="F86" i="32"/>
  <c r="E86" i="32"/>
  <c r="D86" i="32"/>
  <c r="I83" i="32"/>
  <c r="H83" i="32"/>
  <c r="G83" i="32"/>
  <c r="F83" i="32"/>
  <c r="E83" i="32"/>
  <c r="D83" i="32"/>
  <c r="I74" i="32"/>
  <c r="H74" i="32"/>
  <c r="G74" i="32"/>
  <c r="F74" i="32"/>
  <c r="E74" i="32"/>
  <c r="C74" i="32" s="1"/>
  <c r="D157" i="32"/>
  <c r="I24" i="32"/>
  <c r="H24" i="32"/>
  <c r="G24" i="32"/>
  <c r="F24" i="32"/>
  <c r="E24" i="32"/>
  <c r="D24" i="32"/>
  <c r="I21" i="32"/>
  <c r="H21" i="32"/>
  <c r="G21" i="32"/>
  <c r="F21" i="32"/>
  <c r="E21" i="32"/>
  <c r="D21" i="32"/>
  <c r="I12" i="32"/>
  <c r="H12" i="32"/>
  <c r="G12" i="32"/>
  <c r="F12" i="32"/>
  <c r="E12" i="32"/>
  <c r="D12" i="32"/>
  <c r="D89" i="32" l="1"/>
  <c r="D163" i="32"/>
  <c r="C9" i="34"/>
  <c r="C15" i="34" s="1"/>
  <c r="C24" i="34" s="1"/>
  <c r="C33" i="34" s="1"/>
  <c r="C141" i="32"/>
  <c r="C147" i="32"/>
  <c r="C21" i="32"/>
  <c r="C151" i="32"/>
  <c r="C83" i="32"/>
  <c r="C144" i="32"/>
  <c r="C136" i="32"/>
  <c r="C148" i="32"/>
  <c r="D104" i="32"/>
  <c r="D162" i="32"/>
  <c r="C162" i="32" s="1"/>
  <c r="C102" i="32"/>
  <c r="C164" i="32"/>
  <c r="D109" i="32"/>
  <c r="C156" i="32"/>
  <c r="C142" i="32"/>
  <c r="C154" i="32"/>
  <c r="C145" i="32"/>
  <c r="C24" i="32"/>
  <c r="C86" i="32"/>
  <c r="C140" i="32"/>
  <c r="C150" i="32"/>
  <c r="C134" i="32"/>
  <c r="C12" i="32"/>
  <c r="C143" i="32"/>
  <c r="C155" i="32"/>
  <c r="C119" i="32"/>
  <c r="C176" i="32"/>
  <c r="C99" i="32"/>
  <c r="C163" i="32"/>
  <c r="C100" i="32"/>
  <c r="C169" i="32"/>
  <c r="C107" i="32"/>
  <c r="M149" i="32"/>
  <c r="F157" i="32"/>
  <c r="H157" i="32"/>
  <c r="D27" i="32"/>
  <c r="D152" i="32" s="1"/>
  <c r="E27" i="32"/>
  <c r="E28" i="32" s="1"/>
  <c r="E33" i="32" s="1"/>
  <c r="E60" i="32" s="1"/>
  <c r="F27" i="32"/>
  <c r="F28" i="32" s="1"/>
  <c r="F33" i="32" s="1"/>
  <c r="F60" i="32" s="1"/>
  <c r="K180" i="32"/>
  <c r="K181" i="32" s="1"/>
  <c r="D180" i="32"/>
  <c r="D181" i="32" s="1"/>
  <c r="H180" i="32"/>
  <c r="H181" i="32" s="1"/>
  <c r="I27" i="32"/>
  <c r="I28" i="32" s="1"/>
  <c r="I33" i="32" s="1"/>
  <c r="I60" i="32" s="1"/>
  <c r="K137" i="32"/>
  <c r="J8" i="33" s="1"/>
  <c r="J10" i="33" s="1"/>
  <c r="H27" i="32"/>
  <c r="H28" i="32" s="1"/>
  <c r="H33" i="32" s="1"/>
  <c r="H60" i="32" s="1"/>
  <c r="N157" i="32"/>
  <c r="L157" i="32"/>
  <c r="M180" i="32"/>
  <c r="M181" i="32" s="1"/>
  <c r="E180" i="32"/>
  <c r="J157" i="32"/>
  <c r="M157" i="32"/>
  <c r="L149" i="32"/>
  <c r="L137" i="32"/>
  <c r="K8" i="33" s="1"/>
  <c r="K25" i="33" s="1"/>
  <c r="K27" i="33" s="1"/>
  <c r="N137" i="32"/>
  <c r="M8" i="33" s="1"/>
  <c r="J137" i="32"/>
  <c r="I8" i="33" s="1"/>
  <c r="I10" i="33" s="1"/>
  <c r="M137" i="32"/>
  <c r="L8" i="33" s="1"/>
  <c r="L10" i="33" s="1"/>
  <c r="H137" i="32"/>
  <c r="G8" i="33" s="1"/>
  <c r="G10" i="33" s="1"/>
  <c r="D137" i="32"/>
  <c r="F31" i="33"/>
  <c r="F13" i="33"/>
  <c r="K31" i="33"/>
  <c r="K13" i="33"/>
  <c r="E89" i="32"/>
  <c r="E90" i="32" s="1"/>
  <c r="E95" i="32" s="1"/>
  <c r="F149" i="32"/>
  <c r="G157" i="32"/>
  <c r="G31" i="33"/>
  <c r="G13" i="33"/>
  <c r="F180" i="32"/>
  <c r="F181" i="32" s="1"/>
  <c r="M27" i="32"/>
  <c r="M28" i="32" s="1"/>
  <c r="M33" i="32" s="1"/>
  <c r="M60" i="32" s="1"/>
  <c r="L89" i="32"/>
  <c r="L90" i="32" s="1"/>
  <c r="L95" i="32" s="1"/>
  <c r="J31" i="33"/>
  <c r="J13" i="33"/>
  <c r="N180" i="32"/>
  <c r="N181" i="32" s="1"/>
  <c r="J180" i="32"/>
  <c r="J181" i="32" s="1"/>
  <c r="F137" i="32"/>
  <c r="E8" i="33" s="1"/>
  <c r="E10" i="33" s="1"/>
  <c r="D31" i="33"/>
  <c r="D13" i="33"/>
  <c r="H31" i="33"/>
  <c r="H13" i="33"/>
  <c r="M31" i="33"/>
  <c r="M13" i="33"/>
  <c r="I31" i="33"/>
  <c r="I13" i="33"/>
  <c r="G137" i="32"/>
  <c r="F8" i="33" s="1"/>
  <c r="F10" i="33" s="1"/>
  <c r="E157" i="32"/>
  <c r="I157" i="32"/>
  <c r="E31" i="33"/>
  <c r="E13" i="33"/>
  <c r="I180" i="32"/>
  <c r="I181" i="32" s="1"/>
  <c r="L31" i="33"/>
  <c r="L13" i="33"/>
  <c r="L180" i="32"/>
  <c r="L181" i="32" s="1"/>
  <c r="K149" i="32"/>
  <c r="K89" i="32"/>
  <c r="K90" i="32" s="1"/>
  <c r="K95" i="32" s="1"/>
  <c r="N149" i="32"/>
  <c r="N89" i="32"/>
  <c r="N90" i="32" s="1"/>
  <c r="N95" i="32" s="1"/>
  <c r="M89" i="32"/>
  <c r="M90" i="32" s="1"/>
  <c r="M95" i="32" s="1"/>
  <c r="J149" i="32"/>
  <c r="J89" i="32"/>
  <c r="J90" i="32" s="1"/>
  <c r="J95" i="32" s="1"/>
  <c r="I89" i="32"/>
  <c r="I90" i="32" s="1"/>
  <c r="G89" i="32"/>
  <c r="G90" i="32" s="1"/>
  <c r="L146" i="32"/>
  <c r="K146" i="32"/>
  <c r="G27" i="32"/>
  <c r="G149" i="32"/>
  <c r="H149" i="32"/>
  <c r="E149" i="32"/>
  <c r="I149" i="32"/>
  <c r="N27" i="32"/>
  <c r="N28" i="32" s="1"/>
  <c r="N33" i="32" s="1"/>
  <c r="N60" i="32" s="1"/>
  <c r="L27" i="32"/>
  <c r="L28" i="32" s="1"/>
  <c r="L33" i="32" s="1"/>
  <c r="L60" i="32" s="1"/>
  <c r="J146" i="32"/>
  <c r="M146" i="32"/>
  <c r="K27" i="32"/>
  <c r="K28" i="32" s="1"/>
  <c r="K33" i="32" s="1"/>
  <c r="K60" i="32" s="1"/>
  <c r="H146" i="32"/>
  <c r="N146" i="32"/>
  <c r="J27" i="32"/>
  <c r="G146" i="32"/>
  <c r="F146" i="32"/>
  <c r="E146" i="32"/>
  <c r="F89" i="32"/>
  <c r="H89" i="32"/>
  <c r="E137" i="32"/>
  <c r="D8" i="33" s="1"/>
  <c r="D146" i="32"/>
  <c r="C104" i="32"/>
  <c r="I137" i="32"/>
  <c r="H8" i="33" s="1"/>
  <c r="I146" i="32"/>
  <c r="D149" i="32"/>
  <c r="G180" i="32"/>
  <c r="G181" i="32" s="1"/>
  <c r="O121" i="29"/>
  <c r="N121" i="29"/>
  <c r="M121" i="29"/>
  <c r="L121" i="29"/>
  <c r="K121" i="29"/>
  <c r="J121" i="29"/>
  <c r="I121" i="29"/>
  <c r="H121" i="29"/>
  <c r="G121" i="29"/>
  <c r="F121" i="29"/>
  <c r="E121" i="29"/>
  <c r="O120" i="29"/>
  <c r="N120" i="29"/>
  <c r="M120" i="29"/>
  <c r="L120" i="29"/>
  <c r="K120" i="29"/>
  <c r="J120" i="29"/>
  <c r="I120" i="29"/>
  <c r="H120" i="29"/>
  <c r="G120" i="29"/>
  <c r="F120" i="29"/>
  <c r="E120" i="29"/>
  <c r="O119" i="29"/>
  <c r="N119" i="29"/>
  <c r="M119" i="29"/>
  <c r="L119" i="29"/>
  <c r="K119" i="29"/>
  <c r="J119" i="29"/>
  <c r="I119" i="29"/>
  <c r="H119" i="29"/>
  <c r="G119" i="29"/>
  <c r="F119" i="29"/>
  <c r="E119" i="29"/>
  <c r="O110" i="29"/>
  <c r="N110" i="29"/>
  <c r="N112" i="29" s="1"/>
  <c r="M110" i="29"/>
  <c r="M112" i="29" s="1"/>
  <c r="L110" i="29"/>
  <c r="L111" i="29" s="1"/>
  <c r="K110" i="29"/>
  <c r="K111" i="29" s="1"/>
  <c r="J110" i="29"/>
  <c r="J111" i="29" s="1"/>
  <c r="I110" i="29"/>
  <c r="H110" i="29"/>
  <c r="G110" i="29"/>
  <c r="F110" i="29"/>
  <c r="F112" i="29" s="1"/>
  <c r="E110" i="29"/>
  <c r="E112" i="29" s="1"/>
  <c r="O91" i="29"/>
  <c r="O98" i="29" s="1"/>
  <c r="N91" i="29"/>
  <c r="N98" i="29" s="1"/>
  <c r="M91" i="29"/>
  <c r="M98" i="29" s="1"/>
  <c r="L91" i="29"/>
  <c r="L98" i="29" s="1"/>
  <c r="K91" i="29"/>
  <c r="K98" i="29" s="1"/>
  <c r="J91" i="29"/>
  <c r="J98" i="29" s="1"/>
  <c r="I91" i="29"/>
  <c r="I98" i="29" s="1"/>
  <c r="H91" i="29"/>
  <c r="H98" i="29" s="1"/>
  <c r="G91" i="29"/>
  <c r="G98" i="29" s="1"/>
  <c r="F91" i="29"/>
  <c r="F98" i="29" s="1"/>
  <c r="E91" i="29"/>
  <c r="E98" i="29" s="1"/>
  <c r="O72" i="29"/>
  <c r="O85" i="29" s="1"/>
  <c r="O122" i="29" s="1"/>
  <c r="N72" i="29"/>
  <c r="N85" i="29" s="1"/>
  <c r="N122" i="29" s="1"/>
  <c r="M72" i="29"/>
  <c r="M85" i="29" s="1"/>
  <c r="M122" i="29" s="1"/>
  <c r="L72" i="29"/>
  <c r="L85" i="29" s="1"/>
  <c r="K72" i="29"/>
  <c r="K85" i="29" s="1"/>
  <c r="J72" i="29"/>
  <c r="J85" i="29" s="1"/>
  <c r="I72" i="29"/>
  <c r="I85" i="29" s="1"/>
  <c r="H72" i="29"/>
  <c r="H85" i="29" s="1"/>
  <c r="G72" i="29"/>
  <c r="G85" i="29" s="1"/>
  <c r="F72" i="29"/>
  <c r="F85" i="29" s="1"/>
  <c r="E72" i="29"/>
  <c r="E85" i="29" s="1"/>
  <c r="E122" i="29" s="1"/>
  <c r="D72" i="29"/>
  <c r="C72" i="29"/>
  <c r="C85" i="29" s="1"/>
  <c r="B72" i="29"/>
  <c r="B85" i="29" s="1"/>
  <c r="O7" i="29"/>
  <c r="O20" i="29" s="1"/>
  <c r="O26" i="29"/>
  <c r="O33" i="29" s="1"/>
  <c r="O41" i="29"/>
  <c r="O45" i="29"/>
  <c r="O54" i="29"/>
  <c r="O55" i="29"/>
  <c r="O56" i="29"/>
  <c r="N56" i="29"/>
  <c r="M56" i="29"/>
  <c r="L56" i="29"/>
  <c r="K56" i="29"/>
  <c r="J56" i="29"/>
  <c r="I56" i="29"/>
  <c r="H56" i="29"/>
  <c r="G56" i="29"/>
  <c r="F56" i="29"/>
  <c r="E56" i="29"/>
  <c r="D56" i="29"/>
  <c r="C56" i="29"/>
  <c r="B56" i="29"/>
  <c r="N55" i="29"/>
  <c r="M55" i="29"/>
  <c r="L55" i="29"/>
  <c r="K55" i="29"/>
  <c r="J55" i="29"/>
  <c r="I55" i="29"/>
  <c r="H55" i="29"/>
  <c r="G55" i="29"/>
  <c r="F55" i="29"/>
  <c r="E55" i="29"/>
  <c r="D55" i="29"/>
  <c r="C55" i="29"/>
  <c r="B55" i="29"/>
  <c r="N54" i="29"/>
  <c r="M54" i="29"/>
  <c r="L54" i="29"/>
  <c r="K54" i="29"/>
  <c r="J54" i="29"/>
  <c r="I54" i="29"/>
  <c r="H54" i="29"/>
  <c r="G54" i="29"/>
  <c r="F54" i="29"/>
  <c r="E54" i="29"/>
  <c r="D54" i="29"/>
  <c r="C54" i="29"/>
  <c r="B54" i="29"/>
  <c r="N45" i="29"/>
  <c r="M45" i="29"/>
  <c r="L45" i="29"/>
  <c r="K45" i="29"/>
  <c r="J45" i="29"/>
  <c r="I45" i="29"/>
  <c r="H45" i="29"/>
  <c r="G45" i="29"/>
  <c r="F45" i="29"/>
  <c r="E45" i="29"/>
  <c r="C45" i="29"/>
  <c r="B45" i="29"/>
  <c r="N41" i="29"/>
  <c r="M41" i="29"/>
  <c r="L41" i="29"/>
  <c r="K41" i="29"/>
  <c r="J41" i="29"/>
  <c r="I41" i="29"/>
  <c r="H41" i="29"/>
  <c r="G41" i="29"/>
  <c r="F41" i="29"/>
  <c r="E41" i="29"/>
  <c r="D41" i="29"/>
  <c r="D107" i="29" s="1"/>
  <c r="D110" i="29" s="1"/>
  <c r="C41" i="29"/>
  <c r="B41" i="29"/>
  <c r="N26" i="29"/>
  <c r="N33" i="29" s="1"/>
  <c r="M26" i="29"/>
  <c r="M33" i="29" s="1"/>
  <c r="L26" i="29"/>
  <c r="L33" i="29" s="1"/>
  <c r="K26" i="29"/>
  <c r="K33" i="29" s="1"/>
  <c r="J26" i="29"/>
  <c r="J33" i="29" s="1"/>
  <c r="I26" i="29"/>
  <c r="I33" i="29" s="1"/>
  <c r="H26" i="29"/>
  <c r="H33" i="29" s="1"/>
  <c r="G26" i="29"/>
  <c r="G33" i="29" s="1"/>
  <c r="F26" i="29"/>
  <c r="F33" i="29" s="1"/>
  <c r="E26" i="29"/>
  <c r="E33" i="29" s="1"/>
  <c r="D33" i="29"/>
  <c r="C26" i="29"/>
  <c r="B33" i="29"/>
  <c r="N7" i="29"/>
  <c r="N20" i="29" s="1"/>
  <c r="M7" i="29"/>
  <c r="M20" i="29" s="1"/>
  <c r="L7" i="29"/>
  <c r="L20" i="29" s="1"/>
  <c r="K7" i="29"/>
  <c r="K20" i="29" s="1"/>
  <c r="J7" i="29"/>
  <c r="J20" i="29" s="1"/>
  <c r="I7" i="29"/>
  <c r="I20" i="29" s="1"/>
  <c r="H7" i="29"/>
  <c r="H20" i="29" s="1"/>
  <c r="G7" i="29"/>
  <c r="G20" i="29" s="1"/>
  <c r="F7" i="29"/>
  <c r="F20" i="29" s="1"/>
  <c r="E7" i="29"/>
  <c r="E20" i="29" s="1"/>
  <c r="D7" i="29"/>
  <c r="D20" i="29" s="1"/>
  <c r="D86" i="29" s="1"/>
  <c r="D98" i="29" s="1"/>
  <c r="C7" i="29"/>
  <c r="C20" i="29" s="1"/>
  <c r="A68" i="28"/>
  <c r="D12" i="33" l="1"/>
  <c r="D29" i="33" s="1"/>
  <c r="E181" i="32"/>
  <c r="K36" i="29"/>
  <c r="J36" i="29"/>
  <c r="M36" i="29"/>
  <c r="N36" i="29"/>
  <c r="E47" i="29"/>
  <c r="F46" i="29"/>
  <c r="E58" i="29"/>
  <c r="G123" i="29"/>
  <c r="G36" i="29"/>
  <c r="I36" i="29"/>
  <c r="H46" i="29"/>
  <c r="O36" i="29"/>
  <c r="D123" i="29"/>
  <c r="H58" i="29"/>
  <c r="L36" i="29"/>
  <c r="G46" i="29"/>
  <c r="F36" i="29"/>
  <c r="E36" i="29"/>
  <c r="H36" i="29"/>
  <c r="L123" i="29"/>
  <c r="M123" i="29"/>
  <c r="N123" i="29"/>
  <c r="K123" i="29"/>
  <c r="O123" i="29"/>
  <c r="O111" i="29"/>
  <c r="K47" i="29"/>
  <c r="J47" i="29"/>
  <c r="M46" i="29"/>
  <c r="I58" i="29"/>
  <c r="L58" i="29"/>
  <c r="L46" i="29"/>
  <c r="G57" i="29"/>
  <c r="D110" i="32"/>
  <c r="C71" i="34"/>
  <c r="C74" i="34" s="1"/>
  <c r="C76" i="34" s="1"/>
  <c r="C66" i="34"/>
  <c r="C157" i="32"/>
  <c r="C149" i="32"/>
  <c r="G12" i="33"/>
  <c r="C170" i="32"/>
  <c r="D171" i="32"/>
  <c r="D166" i="32"/>
  <c r="C166" i="32" s="1"/>
  <c r="C11" i="33"/>
  <c r="C27" i="32"/>
  <c r="D90" i="32"/>
  <c r="C89" i="32"/>
  <c r="C8" i="33"/>
  <c r="C25" i="33" s="1"/>
  <c r="C27" i="33" s="1"/>
  <c r="C137" i="32"/>
  <c r="C146" i="32"/>
  <c r="D28" i="32"/>
  <c r="D33" i="32" s="1"/>
  <c r="D60" i="32" s="1"/>
  <c r="C180" i="32"/>
  <c r="J12" i="33"/>
  <c r="C50" i="33"/>
  <c r="E50" i="33" s="1"/>
  <c r="C70" i="33"/>
  <c r="E70" i="33" s="1"/>
  <c r="C63" i="33"/>
  <c r="E63" i="33" s="1"/>
  <c r="C67" i="33"/>
  <c r="E67" i="33" s="1"/>
  <c r="C45" i="33"/>
  <c r="E45" i="33" s="1"/>
  <c r="C58" i="33"/>
  <c r="E58" i="33" s="1"/>
  <c r="C55" i="33"/>
  <c r="E55" i="33" s="1"/>
  <c r="C48" i="33"/>
  <c r="E48" i="33" s="1"/>
  <c r="C56" i="33"/>
  <c r="E56" i="33" s="1"/>
  <c r="C53" i="33"/>
  <c r="E53" i="33" s="1"/>
  <c r="C49" i="33"/>
  <c r="E49" i="33" s="1"/>
  <c r="C54" i="33"/>
  <c r="E54" i="33" s="1"/>
  <c r="C43" i="33"/>
  <c r="E43" i="33" s="1"/>
  <c r="C59" i="33"/>
  <c r="E59" i="33" s="1"/>
  <c r="C44" i="33"/>
  <c r="E44" i="33" s="1"/>
  <c r="C52" i="33"/>
  <c r="E52" i="33" s="1"/>
  <c r="C60" i="33"/>
  <c r="E60" i="33" s="1"/>
  <c r="C51" i="33"/>
  <c r="E51" i="33" s="1"/>
  <c r="C64" i="33"/>
  <c r="E64" i="33" s="1"/>
  <c r="C72" i="33"/>
  <c r="E72" i="33" s="1"/>
  <c r="C65" i="33"/>
  <c r="E65" i="33" s="1"/>
  <c r="C62" i="33"/>
  <c r="E62" i="33" s="1"/>
  <c r="C68" i="33"/>
  <c r="E68" i="33" s="1"/>
  <c r="C47" i="33"/>
  <c r="E47" i="33" s="1"/>
  <c r="C71" i="33"/>
  <c r="E71" i="33" s="1"/>
  <c r="C66" i="33"/>
  <c r="E66" i="33" s="1"/>
  <c r="C69" i="33"/>
  <c r="E69" i="33" s="1"/>
  <c r="C61" i="33"/>
  <c r="E61" i="33" s="1"/>
  <c r="C46" i="33"/>
  <c r="E46" i="33" s="1"/>
  <c r="C57" i="33"/>
  <c r="E57" i="33" s="1"/>
  <c r="J25" i="33"/>
  <c r="J27" i="33" s="1"/>
  <c r="I25" i="33"/>
  <c r="I27" i="33" s="1"/>
  <c r="L12" i="33"/>
  <c r="C12" i="33"/>
  <c r="L158" i="32"/>
  <c r="G28" i="32"/>
  <c r="G33" i="32" s="1"/>
  <c r="G60" i="32" s="1"/>
  <c r="L25" i="33"/>
  <c r="L27" i="33" s="1"/>
  <c r="K10" i="33"/>
  <c r="L152" i="32"/>
  <c r="K11" i="33" s="1"/>
  <c r="K28" i="33" s="1"/>
  <c r="M152" i="32"/>
  <c r="L11" i="33" s="1"/>
  <c r="L28" i="33" s="1"/>
  <c r="M153" i="32"/>
  <c r="M158" i="32"/>
  <c r="E25" i="33"/>
  <c r="E27" i="33" s="1"/>
  <c r="M25" i="33"/>
  <c r="J123" i="29"/>
  <c r="I123" i="29"/>
  <c r="H123" i="29"/>
  <c r="M111" i="29"/>
  <c r="N113" i="29"/>
  <c r="N111" i="29"/>
  <c r="F123" i="29"/>
  <c r="G58" i="29"/>
  <c r="N47" i="29"/>
  <c r="K35" i="29"/>
  <c r="J35" i="29"/>
  <c r="D85" i="29"/>
  <c r="B100" i="29"/>
  <c r="B99" i="29"/>
  <c r="B101" i="29"/>
  <c r="C101" i="29"/>
  <c r="C100" i="29"/>
  <c r="C99" i="29"/>
  <c r="G25" i="33"/>
  <c r="G27" i="33" s="1"/>
  <c r="F25" i="33"/>
  <c r="F27" i="33" s="1"/>
  <c r="E152" i="32"/>
  <c r="D11" i="33" s="1"/>
  <c r="D14" i="33" s="1"/>
  <c r="E12" i="33"/>
  <c r="E29" i="33" s="1"/>
  <c r="F12" i="33"/>
  <c r="F29" i="33" s="1"/>
  <c r="I12" i="33"/>
  <c r="I29" i="33" s="1"/>
  <c r="K12" i="33"/>
  <c r="K29" i="33" s="1"/>
  <c r="D17" i="33"/>
  <c r="G152" i="32"/>
  <c r="F11" i="33" s="1"/>
  <c r="F28" i="33" s="1"/>
  <c r="H12" i="33"/>
  <c r="H29" i="33" s="1"/>
  <c r="M12" i="33"/>
  <c r="D10" i="33"/>
  <c r="D25" i="33"/>
  <c r="D27" i="33" s="1"/>
  <c r="H25" i="33"/>
  <c r="H27" i="33" s="1"/>
  <c r="H10" i="33"/>
  <c r="N152" i="32"/>
  <c r="M11" i="33" s="1"/>
  <c r="I152" i="32"/>
  <c r="H11" i="33" s="1"/>
  <c r="H28" i="33" s="1"/>
  <c r="K158" i="32"/>
  <c r="N158" i="32"/>
  <c r="E153" i="32"/>
  <c r="K153" i="32"/>
  <c r="N153" i="32"/>
  <c r="K152" i="32"/>
  <c r="J11" i="33" s="1"/>
  <c r="J28" i="33" s="1"/>
  <c r="L153" i="32"/>
  <c r="J28" i="32"/>
  <c r="J152" i="32"/>
  <c r="I11" i="33" s="1"/>
  <c r="C33" i="29"/>
  <c r="C58" i="29" s="1"/>
  <c r="B48" i="29"/>
  <c r="B46" i="29"/>
  <c r="D58" i="29"/>
  <c r="I95" i="32"/>
  <c r="I153" i="32"/>
  <c r="H152" i="32"/>
  <c r="G11" i="33" s="1"/>
  <c r="H90" i="32"/>
  <c r="F152" i="32"/>
  <c r="E11" i="33" s="1"/>
  <c r="F90" i="32"/>
  <c r="E158" i="32"/>
  <c r="G95" i="32"/>
  <c r="F34" i="29"/>
  <c r="F49" i="29" s="1"/>
  <c r="F57" i="29"/>
  <c r="O34" i="29"/>
  <c r="O35" i="29"/>
  <c r="M57" i="29"/>
  <c r="M35" i="29"/>
  <c r="M47" i="29"/>
  <c r="O46" i="29"/>
  <c r="F111" i="29"/>
  <c r="C48" i="29"/>
  <c r="G111" i="29"/>
  <c r="O112" i="29"/>
  <c r="D48" i="29"/>
  <c r="H111" i="29"/>
  <c r="L47" i="29"/>
  <c r="E113" i="29"/>
  <c r="H48" i="29"/>
  <c r="I111" i="29"/>
  <c r="B47" i="29"/>
  <c r="O113" i="29"/>
  <c r="M34" i="29"/>
  <c r="K48" i="29"/>
  <c r="I47" i="29"/>
  <c r="K46" i="29"/>
  <c r="N58" i="29"/>
  <c r="E111" i="29"/>
  <c r="I46" i="29"/>
  <c r="B58" i="29"/>
  <c r="N46" i="29"/>
  <c r="J46" i="29"/>
  <c r="F101" i="29"/>
  <c r="F100" i="29"/>
  <c r="F122" i="29"/>
  <c r="F99" i="29"/>
  <c r="G101" i="29"/>
  <c r="G122" i="29"/>
  <c r="G99" i="29"/>
  <c r="G100" i="29"/>
  <c r="E101" i="29"/>
  <c r="E100" i="29"/>
  <c r="E99" i="29"/>
  <c r="E123" i="29"/>
  <c r="E125" i="29" s="1"/>
  <c r="J122" i="29"/>
  <c r="J99" i="29"/>
  <c r="J100" i="29"/>
  <c r="J101" i="29"/>
  <c r="L122" i="29"/>
  <c r="L99" i="29"/>
  <c r="L100" i="29"/>
  <c r="L101" i="29"/>
  <c r="H122" i="29"/>
  <c r="H99" i="29"/>
  <c r="H101" i="29"/>
  <c r="H100" i="29"/>
  <c r="I101" i="29"/>
  <c r="I122" i="29"/>
  <c r="I99" i="29"/>
  <c r="I100" i="29"/>
  <c r="K122" i="29"/>
  <c r="K99" i="29"/>
  <c r="K100" i="29"/>
  <c r="K101" i="29"/>
  <c r="M124" i="29"/>
  <c r="M125" i="29"/>
  <c r="M126" i="29"/>
  <c r="N124" i="29"/>
  <c r="N125" i="29"/>
  <c r="N126" i="29"/>
  <c r="O124" i="29"/>
  <c r="O125" i="29"/>
  <c r="O126" i="29"/>
  <c r="F113" i="29"/>
  <c r="M101" i="29"/>
  <c r="G113" i="29"/>
  <c r="N101" i="29"/>
  <c r="H113" i="29"/>
  <c r="M100" i="29"/>
  <c r="O101" i="29"/>
  <c r="G112" i="29"/>
  <c r="I113" i="29"/>
  <c r="N100" i="29"/>
  <c r="H112" i="29"/>
  <c r="J113" i="29"/>
  <c r="M99" i="29"/>
  <c r="O100" i="29"/>
  <c r="I112" i="29"/>
  <c r="K113" i="29"/>
  <c r="N99" i="29"/>
  <c r="J112" i="29"/>
  <c r="L113" i="29"/>
  <c r="O99" i="29"/>
  <c r="K112" i="29"/>
  <c r="M113" i="29"/>
  <c r="L112" i="29"/>
  <c r="O57" i="29"/>
  <c r="O58" i="29"/>
  <c r="O48" i="29"/>
  <c r="O47" i="29"/>
  <c r="D36" i="29"/>
  <c r="D106" i="29" s="1"/>
  <c r="D111" i="29" s="1"/>
  <c r="D34" i="29"/>
  <c r="D35" i="29"/>
  <c r="D57" i="29"/>
  <c r="E34" i="29"/>
  <c r="E35" i="29"/>
  <c r="E57" i="29"/>
  <c r="H57" i="29"/>
  <c r="H34" i="29"/>
  <c r="H35" i="29"/>
  <c r="I57" i="29"/>
  <c r="I34" i="29"/>
  <c r="I35" i="29"/>
  <c r="F58" i="29"/>
  <c r="F35" i="29"/>
  <c r="L35" i="29"/>
  <c r="L34" i="29"/>
  <c r="L57" i="29"/>
  <c r="N34" i="29"/>
  <c r="N35" i="29"/>
  <c r="N57" i="29"/>
  <c r="J58" i="29"/>
  <c r="J34" i="29"/>
  <c r="B35" i="29"/>
  <c r="K58" i="29"/>
  <c r="K34" i="29"/>
  <c r="B36" i="29"/>
  <c r="B106" i="29" s="1"/>
  <c r="B122" i="29" s="1"/>
  <c r="E48" i="29"/>
  <c r="J57" i="29"/>
  <c r="M58" i="29"/>
  <c r="C47" i="29"/>
  <c r="F48" i="29"/>
  <c r="K57" i="29"/>
  <c r="B34" i="29"/>
  <c r="D47" i="29"/>
  <c r="G48" i="29"/>
  <c r="C46" i="29"/>
  <c r="I48" i="29"/>
  <c r="G47" i="29"/>
  <c r="J48" i="29"/>
  <c r="E46" i="29"/>
  <c r="H47" i="29"/>
  <c r="G35" i="29"/>
  <c r="F47" i="29"/>
  <c r="D46" i="29"/>
  <c r="G34" i="29"/>
  <c r="L48" i="29"/>
  <c r="M48" i="29"/>
  <c r="B57" i="29"/>
  <c r="N48" i="29"/>
  <c r="C57" i="29"/>
  <c r="A56" i="28"/>
  <c r="B56" i="28"/>
  <c r="B55" i="28"/>
  <c r="A53" i="28"/>
  <c r="B53" i="28"/>
  <c r="B52" i="28"/>
  <c r="A52" i="28"/>
  <c r="B50" i="28"/>
  <c r="A50" i="28"/>
  <c r="B49" i="28"/>
  <c r="B47" i="28"/>
  <c r="A47" i="28"/>
  <c r="B46" i="28"/>
  <c r="A44" i="28"/>
  <c r="A43" i="28"/>
  <c r="B44" i="28"/>
  <c r="B43" i="28"/>
  <c r="D153" i="32" l="1"/>
  <c r="M17" i="33"/>
  <c r="M29" i="33"/>
  <c r="G17" i="33"/>
  <c r="G29" i="33"/>
  <c r="G35" i="33" s="1"/>
  <c r="L17" i="33"/>
  <c r="L29" i="33"/>
  <c r="L35" i="33" s="1"/>
  <c r="J29" i="33"/>
  <c r="J35" i="33" s="1"/>
  <c r="B12" i="33"/>
  <c r="E73" i="33"/>
  <c r="B83" i="33" s="1"/>
  <c r="G61" i="29"/>
  <c r="D113" i="29"/>
  <c r="D112" i="29"/>
  <c r="C28" i="33"/>
  <c r="B112" i="29"/>
  <c r="B111" i="29"/>
  <c r="B116" i="29" s="1"/>
  <c r="B113" i="29"/>
  <c r="O51" i="29"/>
  <c r="M49" i="29"/>
  <c r="G60" i="29"/>
  <c r="G59" i="29"/>
  <c r="M51" i="29"/>
  <c r="D75" i="34"/>
  <c r="D76" i="34" s="1"/>
  <c r="B8" i="33"/>
  <c r="D62" i="32"/>
  <c r="E61" i="32" s="1"/>
  <c r="C10" i="33"/>
  <c r="D172" i="32"/>
  <c r="J17" i="33"/>
  <c r="C28" i="32"/>
  <c r="D95" i="32"/>
  <c r="D158" i="32" s="1"/>
  <c r="C90" i="32"/>
  <c r="C152" i="32"/>
  <c r="C181" i="32"/>
  <c r="C73" i="33"/>
  <c r="G153" i="32"/>
  <c r="L14" i="33"/>
  <c r="D28" i="33"/>
  <c r="F14" i="33"/>
  <c r="F15" i="33" s="1"/>
  <c r="F16" i="33" s="1"/>
  <c r="H14" i="33"/>
  <c r="H15" i="33" s="1"/>
  <c r="H16" i="33" s="1"/>
  <c r="M28" i="33"/>
  <c r="M14" i="33"/>
  <c r="L78" i="33" s="1"/>
  <c r="E124" i="29"/>
  <c r="E129" i="29" s="1"/>
  <c r="E130" i="29" s="1"/>
  <c r="E126" i="29"/>
  <c r="N129" i="29"/>
  <c r="N15" i="31"/>
  <c r="M129" i="29"/>
  <c r="M131" i="29" s="1"/>
  <c r="M15" i="31"/>
  <c r="O129" i="29"/>
  <c r="O130" i="29" s="1"/>
  <c r="O15" i="31"/>
  <c r="C34" i="29"/>
  <c r="C50" i="29" s="1"/>
  <c r="C35" i="29"/>
  <c r="M50" i="29"/>
  <c r="M60" i="29"/>
  <c r="G64" i="29"/>
  <c r="G65" i="29" s="1"/>
  <c r="G5" i="31"/>
  <c r="D99" i="29"/>
  <c r="D101" i="29"/>
  <c r="D122" i="29"/>
  <c r="D100" i="29"/>
  <c r="B124" i="29"/>
  <c r="B126" i="29"/>
  <c r="B125" i="29"/>
  <c r="B115" i="29"/>
  <c r="B114" i="29"/>
  <c r="K14" i="33"/>
  <c r="K15" i="33" s="1"/>
  <c r="K16" i="33" s="1"/>
  <c r="M35" i="33"/>
  <c r="F35" i="33"/>
  <c r="F17" i="33"/>
  <c r="K35" i="33"/>
  <c r="K17" i="33"/>
  <c r="H35" i="33"/>
  <c r="H17" i="33"/>
  <c r="D35" i="33"/>
  <c r="I35" i="33"/>
  <c r="I17" i="33"/>
  <c r="E35" i="33"/>
  <c r="E17" i="33"/>
  <c r="B25" i="33"/>
  <c r="D15" i="33"/>
  <c r="C78" i="33" s="1"/>
  <c r="C80" i="33" s="1"/>
  <c r="J14" i="33"/>
  <c r="J15" i="33" s="1"/>
  <c r="J16" i="33" s="1"/>
  <c r="B11" i="33"/>
  <c r="I28" i="33"/>
  <c r="I14" i="33"/>
  <c r="I15" i="33" s="1"/>
  <c r="J33" i="32"/>
  <c r="J153" i="32"/>
  <c r="G28" i="33"/>
  <c r="G14" i="33"/>
  <c r="G15" i="33" s="1"/>
  <c r="E28" i="33"/>
  <c r="E14" i="33"/>
  <c r="E15" i="33" s="1"/>
  <c r="C36" i="29"/>
  <c r="C106" i="29" s="1"/>
  <c r="I158" i="32"/>
  <c r="F153" i="32"/>
  <c r="F95" i="32"/>
  <c r="H95" i="32"/>
  <c r="H153" i="32"/>
  <c r="G158" i="32"/>
  <c r="O50" i="29"/>
  <c r="F60" i="29"/>
  <c r="F51" i="29"/>
  <c r="F50" i="29"/>
  <c r="O49" i="29"/>
  <c r="M114" i="29"/>
  <c r="M115" i="29"/>
  <c r="M116" i="29"/>
  <c r="L124" i="29"/>
  <c r="L125" i="29"/>
  <c r="L126" i="29"/>
  <c r="F126" i="29"/>
  <c r="F125" i="29"/>
  <c r="F124" i="29"/>
  <c r="K114" i="29"/>
  <c r="K115" i="29"/>
  <c r="K116" i="29"/>
  <c r="J124" i="29"/>
  <c r="J125" i="29"/>
  <c r="J126" i="29"/>
  <c r="L114" i="29"/>
  <c r="L115" i="29"/>
  <c r="L116" i="29"/>
  <c r="F116" i="29"/>
  <c r="F115" i="29"/>
  <c r="F114" i="29"/>
  <c r="J114" i="29"/>
  <c r="J115" i="29"/>
  <c r="J116" i="29"/>
  <c r="K124" i="29"/>
  <c r="K125" i="29"/>
  <c r="K126" i="29"/>
  <c r="I114" i="29"/>
  <c r="I115" i="29"/>
  <c r="I116" i="29"/>
  <c r="E115" i="29"/>
  <c r="E116" i="29"/>
  <c r="E114" i="29"/>
  <c r="I124" i="29"/>
  <c r="I126" i="29"/>
  <c r="I125" i="29"/>
  <c r="O114" i="29"/>
  <c r="O115" i="29"/>
  <c r="O116" i="29"/>
  <c r="N114" i="29"/>
  <c r="N115" i="29"/>
  <c r="N116" i="29"/>
  <c r="H116" i="29"/>
  <c r="H114" i="29"/>
  <c r="H115" i="29"/>
  <c r="H124" i="29"/>
  <c r="H126" i="29"/>
  <c r="H125" i="29"/>
  <c r="G116" i="29"/>
  <c r="G115" i="29"/>
  <c r="G114" i="29"/>
  <c r="G126" i="29"/>
  <c r="G125" i="29"/>
  <c r="G124" i="29"/>
  <c r="O61" i="29"/>
  <c r="O59" i="29"/>
  <c r="O60" i="29"/>
  <c r="N50" i="29"/>
  <c r="N49" i="29"/>
  <c r="N51" i="29"/>
  <c r="L59" i="29"/>
  <c r="L60" i="29"/>
  <c r="L61" i="29"/>
  <c r="H50" i="29"/>
  <c r="H51" i="29"/>
  <c r="H49" i="29"/>
  <c r="D50" i="29"/>
  <c r="D51" i="29"/>
  <c r="D49" i="29"/>
  <c r="F61" i="29"/>
  <c r="L51" i="29"/>
  <c r="L49" i="29"/>
  <c r="L50" i="29"/>
  <c r="H59" i="29"/>
  <c r="H60" i="29"/>
  <c r="H61" i="29"/>
  <c r="M59" i="29"/>
  <c r="J60" i="29"/>
  <c r="J59" i="29"/>
  <c r="J61" i="29"/>
  <c r="E61" i="29"/>
  <c r="E59" i="29"/>
  <c r="E60" i="29"/>
  <c r="D61" i="29"/>
  <c r="D59" i="29"/>
  <c r="D60" i="29"/>
  <c r="E49" i="29"/>
  <c r="E50" i="29"/>
  <c r="E51" i="29"/>
  <c r="I50" i="29"/>
  <c r="I51" i="29"/>
  <c r="I49" i="29"/>
  <c r="M61" i="29"/>
  <c r="G49" i="29"/>
  <c r="G51" i="29"/>
  <c r="G50" i="29"/>
  <c r="K60" i="29"/>
  <c r="K59" i="29"/>
  <c r="K61" i="29"/>
  <c r="C61" i="29"/>
  <c r="C59" i="29"/>
  <c r="C60" i="29"/>
  <c r="K51" i="29"/>
  <c r="K49" i="29"/>
  <c r="K50" i="29"/>
  <c r="F59" i="29"/>
  <c r="B60" i="29"/>
  <c r="B61" i="29"/>
  <c r="B59" i="29"/>
  <c r="J50" i="29"/>
  <c r="J51" i="29"/>
  <c r="J49" i="29"/>
  <c r="I59" i="29"/>
  <c r="I61" i="29"/>
  <c r="I60" i="29"/>
  <c r="B51" i="29"/>
  <c r="B50" i="29"/>
  <c r="B49" i="29"/>
  <c r="N59" i="29"/>
  <c r="N61" i="29"/>
  <c r="N60" i="29"/>
  <c r="B42" i="28"/>
  <c r="E31" i="28"/>
  <c r="E32" i="28"/>
  <c r="E33" i="28"/>
  <c r="D33" i="28" s="1"/>
  <c r="E34" i="28"/>
  <c r="E35" i="28"/>
  <c r="E36" i="28"/>
  <c r="E37" i="28"/>
  <c r="E38" i="28"/>
  <c r="E39" i="28"/>
  <c r="E30" i="28"/>
  <c r="C31" i="28"/>
  <c r="C32" i="28"/>
  <c r="C33" i="28"/>
  <c r="C34" i="28"/>
  <c r="C35" i="28"/>
  <c r="C36" i="28"/>
  <c r="C37" i="28"/>
  <c r="C38" i="28"/>
  <c r="C39" i="28"/>
  <c r="C30" i="28"/>
  <c r="B31" i="28"/>
  <c r="B32" i="28"/>
  <c r="B33" i="28"/>
  <c r="B34" i="28"/>
  <c r="B35" i="28"/>
  <c r="B36" i="28"/>
  <c r="B37" i="28"/>
  <c r="B38" i="28"/>
  <c r="B39" i="28"/>
  <c r="B40" i="28"/>
  <c r="B30" i="28"/>
  <c r="A34" i="28"/>
  <c r="A35" i="28"/>
  <c r="A36" i="28"/>
  <c r="A37" i="28"/>
  <c r="A38" i="28"/>
  <c r="A39" i="28"/>
  <c r="A40" i="28"/>
  <c r="A31" i="28"/>
  <c r="A32" i="28"/>
  <c r="A33" i="28"/>
  <c r="A30" i="28"/>
  <c r="B29" i="28"/>
  <c r="E25" i="28"/>
  <c r="C25" i="28"/>
  <c r="A25" i="28"/>
  <c r="A26" i="28"/>
  <c r="A27" i="28"/>
  <c r="A24" i="28"/>
  <c r="B25" i="28"/>
  <c r="B26" i="28"/>
  <c r="B27" i="28"/>
  <c r="B24" i="28"/>
  <c r="B23" i="28"/>
  <c r="B22" i="28"/>
  <c r="E11" i="28"/>
  <c r="E13" i="28"/>
  <c r="E14" i="28"/>
  <c r="E15" i="28"/>
  <c r="D15" i="28" s="1"/>
  <c r="E16" i="28"/>
  <c r="E17" i="28"/>
  <c r="D17" i="28" s="1"/>
  <c r="E18" i="28"/>
  <c r="E19" i="28"/>
  <c r="D19" i="28" s="1"/>
  <c r="E20" i="28"/>
  <c r="C11" i="28"/>
  <c r="C13" i="28"/>
  <c r="C14" i="28"/>
  <c r="C15" i="28"/>
  <c r="C16" i="28"/>
  <c r="C17" i="28"/>
  <c r="C18" i="28"/>
  <c r="C19" i="28"/>
  <c r="C20" i="28"/>
  <c r="B8" i="28"/>
  <c r="B9" i="28"/>
  <c r="B10" i="28"/>
  <c r="B11" i="28"/>
  <c r="B12" i="28"/>
  <c r="B13" i="28"/>
  <c r="B14" i="28"/>
  <c r="B15" i="28"/>
  <c r="B16" i="28"/>
  <c r="B17" i="28"/>
  <c r="B18" i="28"/>
  <c r="B19" i="28"/>
  <c r="B20" i="28"/>
  <c r="B21" i="28"/>
  <c r="B7" i="28"/>
  <c r="A19" i="28"/>
  <c r="A20" i="28"/>
  <c r="A21" i="28"/>
  <c r="A8" i="28"/>
  <c r="A9" i="28"/>
  <c r="A10" i="28"/>
  <c r="A11" i="28"/>
  <c r="A12" i="28"/>
  <c r="A13" i="28"/>
  <c r="A14" i="28"/>
  <c r="A15" i="28"/>
  <c r="A16" i="28"/>
  <c r="A17" i="28"/>
  <c r="A18" i="28"/>
  <c r="A7" i="28"/>
  <c r="B6" i="28"/>
  <c r="A6" i="28"/>
  <c r="J76" i="28"/>
  <c r="K76" i="28"/>
  <c r="L76" i="28"/>
  <c r="M76" i="28"/>
  <c r="N76" i="28"/>
  <c r="I76" i="28"/>
  <c r="H76" i="28"/>
  <c r="G76" i="28"/>
  <c r="F76" i="28"/>
  <c r="E76" i="28"/>
  <c r="E109" i="32" s="1"/>
  <c r="E110" i="32" s="1"/>
  <c r="C75" i="28"/>
  <c r="C74" i="28"/>
  <c r="C73" i="28"/>
  <c r="E58" i="28"/>
  <c r="C58" i="28"/>
  <c r="L15" i="33" l="1"/>
  <c r="L16" i="33" s="1"/>
  <c r="B85" i="33"/>
  <c r="C85" i="33" s="1"/>
  <c r="D85" i="33" s="1"/>
  <c r="E85" i="33" s="1"/>
  <c r="F85" i="33" s="1"/>
  <c r="G85" i="33" s="1"/>
  <c r="H85" i="33" s="1"/>
  <c r="I85" i="33" s="1"/>
  <c r="J85" i="33" s="1"/>
  <c r="K85" i="33" s="1"/>
  <c r="B89" i="33" s="1"/>
  <c r="C89" i="33" s="1"/>
  <c r="C111" i="29"/>
  <c r="C113" i="29"/>
  <c r="C112" i="29"/>
  <c r="C122" i="29"/>
  <c r="M130" i="29"/>
  <c r="E15" i="31"/>
  <c r="O64" i="29"/>
  <c r="O65" i="29" s="1"/>
  <c r="O5" i="31"/>
  <c r="E75" i="34"/>
  <c r="E76" i="34" s="1"/>
  <c r="C33" i="32"/>
  <c r="J60" i="32"/>
  <c r="C60" i="32" s="1"/>
  <c r="E62" i="32"/>
  <c r="F61" i="32" s="1"/>
  <c r="F62" i="32" s="1"/>
  <c r="G61" i="32" s="1"/>
  <c r="F109" i="32"/>
  <c r="F110" i="32" s="1"/>
  <c r="F168" i="32"/>
  <c r="G109" i="32"/>
  <c r="G110" i="32" s="1"/>
  <c r="G168" i="32"/>
  <c r="H109" i="32"/>
  <c r="H110" i="32" s="1"/>
  <c r="H168" i="32"/>
  <c r="I109" i="32"/>
  <c r="I110" i="32" s="1"/>
  <c r="I168" i="32"/>
  <c r="N109" i="32"/>
  <c r="N110" i="32" s="1"/>
  <c r="N168" i="32"/>
  <c r="M109" i="32"/>
  <c r="M110" i="32" s="1"/>
  <c r="M168" i="32"/>
  <c r="L109" i="32"/>
  <c r="L110" i="32" s="1"/>
  <c r="L168" i="32"/>
  <c r="K109" i="32"/>
  <c r="K110" i="32" s="1"/>
  <c r="K168" i="32"/>
  <c r="E168" i="32"/>
  <c r="J109" i="32"/>
  <c r="J110" i="32" s="1"/>
  <c r="J168" i="32"/>
  <c r="C153" i="32"/>
  <c r="C95" i="32"/>
  <c r="C106" i="32"/>
  <c r="J158" i="32"/>
  <c r="E78" i="33"/>
  <c r="E80" i="33" s="1"/>
  <c r="K78" i="33"/>
  <c r="K80" i="33" s="1"/>
  <c r="I78" i="33"/>
  <c r="I80" i="33" s="1"/>
  <c r="G78" i="33"/>
  <c r="G80" i="33" s="1"/>
  <c r="E131" i="29"/>
  <c r="O131" i="29"/>
  <c r="N18" i="31"/>
  <c r="N19" i="31"/>
  <c r="G129" i="29"/>
  <c r="G130" i="29" s="1"/>
  <c r="G15" i="31"/>
  <c r="K129" i="29"/>
  <c r="K130" i="29" s="1"/>
  <c r="K15" i="31"/>
  <c r="N130" i="29"/>
  <c r="N131" i="29"/>
  <c r="F129" i="29"/>
  <c r="F15" i="31"/>
  <c r="I129" i="29"/>
  <c r="I15" i="31"/>
  <c r="O18" i="31"/>
  <c r="O19" i="31"/>
  <c r="H129" i="29"/>
  <c r="H130" i="29" s="1"/>
  <c r="H15" i="31"/>
  <c r="L129" i="29"/>
  <c r="L131" i="29" s="1"/>
  <c r="L15" i="31"/>
  <c r="E18" i="31"/>
  <c r="E19" i="31"/>
  <c r="J129" i="29"/>
  <c r="J131" i="29" s="1"/>
  <c r="J15" i="31"/>
  <c r="M18" i="31"/>
  <c r="M19" i="31"/>
  <c r="G66" i="29"/>
  <c r="C49" i="29"/>
  <c r="C51" i="29"/>
  <c r="L64" i="29"/>
  <c r="L65" i="29" s="1"/>
  <c r="L5" i="31"/>
  <c r="D125" i="29"/>
  <c r="D126" i="29"/>
  <c r="D124" i="29"/>
  <c r="N64" i="29"/>
  <c r="N66" i="29" s="1"/>
  <c r="N5" i="31"/>
  <c r="K64" i="29"/>
  <c r="K65" i="29" s="1"/>
  <c r="K5" i="31"/>
  <c r="J64" i="29"/>
  <c r="J66" i="29" s="1"/>
  <c r="J5" i="31"/>
  <c r="D116" i="29"/>
  <c r="D115" i="29"/>
  <c r="D114" i="29"/>
  <c r="M64" i="29"/>
  <c r="M66" i="29" s="1"/>
  <c r="M5" i="31"/>
  <c r="I64" i="29"/>
  <c r="I65" i="29" s="1"/>
  <c r="I5" i="31"/>
  <c r="H64" i="29"/>
  <c r="H66" i="29" s="1"/>
  <c r="H5" i="31"/>
  <c r="G8" i="31"/>
  <c r="G9" i="31"/>
  <c r="D14" i="28"/>
  <c r="D32" i="28"/>
  <c r="J78" i="33"/>
  <c r="J80" i="33" s="1"/>
  <c r="D31" i="28"/>
  <c r="D20" i="28"/>
  <c r="D11" i="28"/>
  <c r="B35" i="33"/>
  <c r="M30" i="33"/>
  <c r="M32" i="33" s="1"/>
  <c r="L30" i="33"/>
  <c r="L32" i="33" s="1"/>
  <c r="L33" i="33" s="1"/>
  <c r="L34" i="33" s="1"/>
  <c r="K30" i="33"/>
  <c r="K32" i="33" s="1"/>
  <c r="K33" i="33" s="1"/>
  <c r="K34" i="33" s="1"/>
  <c r="J30" i="33"/>
  <c r="J32" i="33" s="1"/>
  <c r="J33" i="33" s="1"/>
  <c r="J34" i="33" s="1"/>
  <c r="I30" i="33"/>
  <c r="I32" i="33" s="1"/>
  <c r="I33" i="33" s="1"/>
  <c r="I34" i="33" s="1"/>
  <c r="H30" i="33"/>
  <c r="H32" i="33" s="1"/>
  <c r="H33" i="33" s="1"/>
  <c r="H34" i="33" s="1"/>
  <c r="G30" i="33"/>
  <c r="G32" i="33" s="1"/>
  <c r="G33" i="33" s="1"/>
  <c r="G34" i="33" s="1"/>
  <c r="F30" i="33"/>
  <c r="F32" i="33" s="1"/>
  <c r="F33" i="33" s="1"/>
  <c r="F34" i="33" s="1"/>
  <c r="E30" i="33"/>
  <c r="E32" i="33" s="1"/>
  <c r="E33" i="33" s="1"/>
  <c r="E34" i="33" s="1"/>
  <c r="D30" i="33"/>
  <c r="D32" i="33" s="1"/>
  <c r="C30" i="33"/>
  <c r="D16" i="33"/>
  <c r="B29" i="33"/>
  <c r="F64" i="29"/>
  <c r="F65" i="29" s="1"/>
  <c r="F5" i="31"/>
  <c r="E64" i="29"/>
  <c r="E65" i="29" s="1"/>
  <c r="E5" i="31"/>
  <c r="I16" i="33"/>
  <c r="H78" i="33"/>
  <c r="H80" i="33" s="1"/>
  <c r="F78" i="33"/>
  <c r="F80" i="33" s="1"/>
  <c r="G16" i="33"/>
  <c r="D78" i="33"/>
  <c r="D80" i="33" s="1"/>
  <c r="E16" i="33"/>
  <c r="B28" i="33"/>
  <c r="B129" i="29"/>
  <c r="B130" i="29" s="1"/>
  <c r="B15" i="31"/>
  <c r="C64" i="29"/>
  <c r="C65" i="29" s="1"/>
  <c r="C5" i="31"/>
  <c r="D64" i="29"/>
  <c r="D66" i="29" s="1"/>
  <c r="D5" i="31"/>
  <c r="B64" i="29"/>
  <c r="B65" i="29" s="1"/>
  <c r="B5" i="31"/>
  <c r="H158" i="32"/>
  <c r="F158" i="32"/>
  <c r="D25" i="28"/>
  <c r="D18" i="28"/>
  <c r="D39" i="28"/>
  <c r="D16" i="28"/>
  <c r="D38" i="28"/>
  <c r="D37" i="28"/>
  <c r="D36" i="28"/>
  <c r="D13" i="28"/>
  <c r="D35" i="28"/>
  <c r="D34" i="28"/>
  <c r="C76" i="28"/>
  <c r="D58" i="28"/>
  <c r="D30" i="28"/>
  <c r="O66" i="29" l="1"/>
  <c r="D33" i="33"/>
  <c r="D34" i="33" s="1"/>
  <c r="C125" i="29"/>
  <c r="C126" i="29"/>
  <c r="C124" i="29"/>
  <c r="C114" i="29"/>
  <c r="C116" i="29"/>
  <c r="C115" i="29"/>
  <c r="J130" i="29"/>
  <c r="G131" i="29"/>
  <c r="L66" i="29"/>
  <c r="O9" i="31"/>
  <c r="O8" i="31"/>
  <c r="F75" i="34"/>
  <c r="F76" i="34" s="1"/>
  <c r="C158" i="32"/>
  <c r="G62" i="32"/>
  <c r="H61" i="32" s="1"/>
  <c r="L130" i="29"/>
  <c r="K131" i="29"/>
  <c r="H131" i="29"/>
  <c r="I19" i="31"/>
  <c r="I18" i="31"/>
  <c r="F19" i="31"/>
  <c r="F18" i="31"/>
  <c r="J19" i="31"/>
  <c r="J18" i="31"/>
  <c r="K19" i="31"/>
  <c r="K18" i="31"/>
  <c r="H19" i="31"/>
  <c r="H18" i="31"/>
  <c r="I131" i="29"/>
  <c r="I130" i="29"/>
  <c r="F131" i="29"/>
  <c r="G19" i="31"/>
  <c r="G18" i="31"/>
  <c r="F130" i="29"/>
  <c r="L18" i="31"/>
  <c r="L19" i="31"/>
  <c r="N65" i="29"/>
  <c r="I66" i="29"/>
  <c r="J65" i="29"/>
  <c r="M65" i="29"/>
  <c r="D65" i="29"/>
  <c r="K9" i="31"/>
  <c r="K8" i="31"/>
  <c r="M8" i="31"/>
  <c r="M9" i="31"/>
  <c r="J9" i="31"/>
  <c r="J8" i="31"/>
  <c r="N9" i="31"/>
  <c r="N8" i="31"/>
  <c r="H9" i="31"/>
  <c r="H8" i="31"/>
  <c r="B131" i="29"/>
  <c r="H65" i="29"/>
  <c r="K66" i="29"/>
  <c r="I8" i="31"/>
  <c r="I9" i="31"/>
  <c r="D15" i="31"/>
  <c r="D129" i="29"/>
  <c r="L8" i="31"/>
  <c r="L9" i="31"/>
  <c r="N120" i="32"/>
  <c r="N123" i="32" s="1"/>
  <c r="M120" i="32"/>
  <c r="M123" i="32" s="1"/>
  <c r="B30" i="33"/>
  <c r="L120" i="32"/>
  <c r="L123" i="32" s="1"/>
  <c r="K120" i="32"/>
  <c r="K123" i="32" s="1"/>
  <c r="J120" i="32"/>
  <c r="J123" i="32" s="1"/>
  <c r="I120" i="32"/>
  <c r="I123" i="32" s="1"/>
  <c r="H120" i="32"/>
  <c r="H123" i="32" s="1"/>
  <c r="G120" i="32"/>
  <c r="G123" i="32" s="1"/>
  <c r="F120" i="32"/>
  <c r="F123" i="32" s="1"/>
  <c r="E66" i="29"/>
  <c r="F8" i="31"/>
  <c r="F9" i="31"/>
  <c r="F66" i="29"/>
  <c r="E8" i="31"/>
  <c r="E9" i="31"/>
  <c r="C66" i="29"/>
  <c r="B18" i="31"/>
  <c r="B19" i="31"/>
  <c r="B66" i="29"/>
  <c r="C8" i="31"/>
  <c r="C9" i="31"/>
  <c r="D9" i="31"/>
  <c r="D8" i="31"/>
  <c r="B9" i="31"/>
  <c r="B8" i="31"/>
  <c r="D89" i="33"/>
  <c r="C129" i="29" l="1"/>
  <c r="C15" i="31"/>
  <c r="G75" i="34"/>
  <c r="G76" i="34" s="1"/>
  <c r="E120" i="32"/>
  <c r="E123" i="32" s="1"/>
  <c r="H62" i="32"/>
  <c r="I61" i="32" s="1"/>
  <c r="K171" i="32"/>
  <c r="K172" i="32" s="1"/>
  <c r="K183" i="32" s="1"/>
  <c r="K186" i="32" s="1"/>
  <c r="N171" i="32"/>
  <c r="N172" i="32" s="1"/>
  <c r="N183" i="32" s="1"/>
  <c r="N186" i="32" s="1"/>
  <c r="L171" i="32"/>
  <c r="L172" i="32" s="1"/>
  <c r="L183" i="32" s="1"/>
  <c r="L186" i="32" s="1"/>
  <c r="I171" i="32"/>
  <c r="I172" i="32" s="1"/>
  <c r="I183" i="32" s="1"/>
  <c r="I186" i="32" s="1"/>
  <c r="E171" i="32"/>
  <c r="E172" i="32" s="1"/>
  <c r="E183" i="32" s="1"/>
  <c r="E186" i="32" s="1"/>
  <c r="M171" i="32"/>
  <c r="M172" i="32" s="1"/>
  <c r="M183" i="32" s="1"/>
  <c r="M186" i="32" s="1"/>
  <c r="J171" i="32"/>
  <c r="J172" i="32" s="1"/>
  <c r="J183" i="32" s="1"/>
  <c r="J186" i="32" s="1"/>
  <c r="G171" i="32"/>
  <c r="G172" i="32" s="1"/>
  <c r="G183" i="32" s="1"/>
  <c r="G186" i="32" s="1"/>
  <c r="H171" i="32"/>
  <c r="H172" i="32" s="1"/>
  <c r="H183" i="32" s="1"/>
  <c r="H186" i="32" s="1"/>
  <c r="F171" i="32"/>
  <c r="F172" i="32" s="1"/>
  <c r="F183" i="32" s="1"/>
  <c r="F186" i="32" s="1"/>
  <c r="C168" i="32"/>
  <c r="C109" i="32"/>
  <c r="D130" i="29"/>
  <c r="D18" i="31"/>
  <c r="D131" i="29"/>
  <c r="D19" i="31"/>
  <c r="C110" i="32"/>
  <c r="E89" i="33"/>
  <c r="C19" i="31" l="1"/>
  <c r="C130" i="29"/>
  <c r="C131" i="29"/>
  <c r="C18" i="31"/>
  <c r="H75" i="34"/>
  <c r="H76" i="34" s="1"/>
  <c r="I62" i="32"/>
  <c r="J61" i="32" s="1"/>
  <c r="J62" i="32" s="1"/>
  <c r="K61" i="32" s="1"/>
  <c r="C171" i="32"/>
  <c r="D120" i="32"/>
  <c r="C120" i="32" s="1"/>
  <c r="F89" i="33"/>
  <c r="I75" i="34" l="1"/>
  <c r="I76" i="34" s="1"/>
  <c r="K62" i="32"/>
  <c r="L61" i="32" s="1"/>
  <c r="C172" i="32"/>
  <c r="D183" i="32"/>
  <c r="C183" i="32" s="1"/>
  <c r="D123" i="32"/>
  <c r="C123" i="32" s="1"/>
  <c r="G89" i="33"/>
  <c r="J75" i="34" l="1"/>
  <c r="J76" i="34" s="1"/>
  <c r="L62" i="32"/>
  <c r="M61" i="32" s="1"/>
  <c r="D186" i="32"/>
  <c r="C186" i="32" s="1"/>
  <c r="D125" i="32"/>
  <c r="E124" i="32" s="1"/>
  <c r="E125" i="32" s="1"/>
  <c r="F124" i="32" s="1"/>
  <c r="F125" i="32" s="1"/>
  <c r="G124" i="32" s="1"/>
  <c r="G125" i="32" s="1"/>
  <c r="H124" i="32" s="1"/>
  <c r="H125" i="32" s="1"/>
  <c r="I124" i="32" s="1"/>
  <c r="I125" i="32" s="1"/>
  <c r="J124" i="32" s="1"/>
  <c r="J125" i="32" s="1"/>
  <c r="K124" i="32" s="1"/>
  <c r="K125" i="32" s="1"/>
  <c r="L124" i="32" s="1"/>
  <c r="L125" i="32" s="1"/>
  <c r="M124" i="32" s="1"/>
  <c r="M125" i="32" s="1"/>
  <c r="N124" i="32" s="1"/>
  <c r="N125" i="32" s="1"/>
  <c r="H89" i="33"/>
  <c r="K75" i="34" l="1"/>
  <c r="K76" i="34" s="1"/>
  <c r="M62" i="32"/>
  <c r="N61" i="32" s="1"/>
  <c r="N62" i="32" s="1"/>
  <c r="I89" i="33"/>
  <c r="L75" i="34" l="1"/>
  <c r="L76" i="34" s="1"/>
  <c r="J89" i="33"/>
  <c r="M75" i="34" l="1"/>
  <c r="M76" i="34" s="1"/>
  <c r="C78" i="34" s="1"/>
  <c r="K89" i="33"/>
  <c r="B93" i="33" l="1"/>
  <c r="C93" i="33" l="1"/>
  <c r="D93" i="33" l="1"/>
  <c r="E93" i="33" l="1"/>
  <c r="F93" i="33" l="1"/>
  <c r="G93" i="33" l="1"/>
  <c r="H93" i="33" l="1"/>
  <c r="I93" i="33" l="1"/>
  <c r="J93" i="33" l="1"/>
  <c r="K93" i="33" l="1"/>
  <c r="B97" i="33" l="1"/>
  <c r="C97" i="33" l="1"/>
  <c r="D97" i="33" l="1"/>
  <c r="E97" i="33" l="1"/>
  <c r="F97" i="33" l="1"/>
  <c r="G97" i="33" l="1"/>
  <c r="H97" i="33" l="1"/>
  <c r="I97" i="33" l="1"/>
  <c r="J97" i="33" l="1"/>
  <c r="K97" i="33" l="1"/>
  <c r="H43" i="27" l="1"/>
  <c r="E43" i="27"/>
  <c r="G44" i="27"/>
  <c r="F44" i="27"/>
  <c r="D44" i="27"/>
  <c r="C44" i="27"/>
  <c r="H34" i="27"/>
  <c r="H35" i="27"/>
  <c r="H36" i="27"/>
  <c r="E34" i="27"/>
  <c r="E35" i="27"/>
  <c r="E36" i="27"/>
  <c r="I36" i="27" s="1"/>
  <c r="G33" i="27"/>
  <c r="F33" i="27"/>
  <c r="D33" i="27"/>
  <c r="C33" i="27"/>
  <c r="I43" i="27" l="1"/>
  <c r="I35" i="27"/>
  <c r="I34" i="27"/>
  <c r="G29" i="27"/>
  <c r="F29" i="27"/>
  <c r="D29" i="27"/>
  <c r="C29" i="27"/>
  <c r="E44" i="28" l="1"/>
  <c r="C44" i="28"/>
  <c r="D44" i="28" s="1"/>
  <c r="G16" i="27"/>
  <c r="F16" i="27"/>
  <c r="D16" i="27"/>
  <c r="C16" i="27"/>
  <c r="H13" i="27"/>
  <c r="H14" i="27"/>
  <c r="H15" i="27"/>
  <c r="H17" i="27"/>
  <c r="H18" i="27"/>
  <c r="H19" i="27"/>
  <c r="H20" i="27"/>
  <c r="E13" i="27"/>
  <c r="E14" i="27"/>
  <c r="E15" i="27"/>
  <c r="I15" i="27" s="1"/>
  <c r="E17" i="27"/>
  <c r="E18" i="27"/>
  <c r="E19" i="27"/>
  <c r="E20" i="27"/>
  <c r="G12" i="27"/>
  <c r="F12" i="27"/>
  <c r="D12" i="27"/>
  <c r="C12" i="27"/>
  <c r="H10" i="27"/>
  <c r="H11" i="27"/>
  <c r="E10" i="27"/>
  <c r="E11" i="27"/>
  <c r="G9" i="27"/>
  <c r="F9" i="27"/>
  <c r="D9" i="27"/>
  <c r="G6" i="27"/>
  <c r="G21" i="27" s="1"/>
  <c r="F6" i="27"/>
  <c r="D6" i="27"/>
  <c r="C6" i="27"/>
  <c r="H7" i="27"/>
  <c r="H8" i="27"/>
  <c r="E7" i="27"/>
  <c r="E8" i="27"/>
  <c r="G56" i="27"/>
  <c r="F56" i="27"/>
  <c r="D56" i="27"/>
  <c r="C56" i="27"/>
  <c r="H55" i="27"/>
  <c r="E55" i="27"/>
  <c r="G53" i="27"/>
  <c r="F53" i="27"/>
  <c r="D53" i="27"/>
  <c r="C53" i="27"/>
  <c r="H52" i="27"/>
  <c r="E52" i="27"/>
  <c r="G50" i="27"/>
  <c r="F50" i="27"/>
  <c r="D50" i="27"/>
  <c r="C50" i="27"/>
  <c r="E50" i="27" s="1"/>
  <c r="H49" i="27"/>
  <c r="E49" i="27"/>
  <c r="G47" i="27"/>
  <c r="F47" i="27"/>
  <c r="D47" i="27"/>
  <c r="C47" i="27"/>
  <c r="E47" i="27" s="1"/>
  <c r="H46" i="27"/>
  <c r="E46" i="27"/>
  <c r="E44" i="27"/>
  <c r="H42" i="27"/>
  <c r="E42" i="27"/>
  <c r="H39" i="27"/>
  <c r="E39" i="27"/>
  <c r="H38" i="27"/>
  <c r="E38" i="27"/>
  <c r="E37" i="27"/>
  <c r="H33" i="27"/>
  <c r="E33" i="27"/>
  <c r="H32" i="27"/>
  <c r="E32" i="27"/>
  <c r="H31" i="27"/>
  <c r="E31" i="27"/>
  <c r="H30" i="27"/>
  <c r="E30" i="27"/>
  <c r="I30" i="27" s="1"/>
  <c r="H29" i="27"/>
  <c r="G27" i="27"/>
  <c r="F27" i="27"/>
  <c r="D27" i="27"/>
  <c r="C27" i="27"/>
  <c r="H25" i="27"/>
  <c r="E25" i="27"/>
  <c r="H24" i="27"/>
  <c r="E24" i="27"/>
  <c r="H23" i="27"/>
  <c r="E23" i="27"/>
  <c r="I23" i="27" l="1"/>
  <c r="F21" i="27"/>
  <c r="C21" i="27"/>
  <c r="C24" i="28"/>
  <c r="E24" i="28"/>
  <c r="D24" i="28" s="1"/>
  <c r="H21" i="27"/>
  <c r="C57" i="27"/>
  <c r="I46" i="27"/>
  <c r="E47" i="28" s="1"/>
  <c r="H56" i="27"/>
  <c r="I55" i="27"/>
  <c r="E56" i="28" s="1"/>
  <c r="I20" i="27"/>
  <c r="I38" i="27"/>
  <c r="H53" i="27"/>
  <c r="E9" i="27"/>
  <c r="I42" i="27"/>
  <c r="H50" i="27"/>
  <c r="I50" i="27" s="1"/>
  <c r="E56" i="27"/>
  <c r="H44" i="27"/>
  <c r="I44" i="27" s="1"/>
  <c r="I24" i="27"/>
  <c r="I13" i="27"/>
  <c r="I32" i="27"/>
  <c r="I18" i="27"/>
  <c r="I31" i="27"/>
  <c r="I33" i="27"/>
  <c r="E29" i="27"/>
  <c r="I29" i="27" s="1"/>
  <c r="E53" i="27"/>
  <c r="I39" i="27"/>
  <c r="I49" i="27"/>
  <c r="H16" i="27"/>
  <c r="I19" i="27"/>
  <c r="I14" i="27"/>
  <c r="E26" i="27"/>
  <c r="H27" i="27"/>
  <c r="E27" i="27"/>
  <c r="H37" i="27"/>
  <c r="I37" i="27" s="1"/>
  <c r="E12" i="27"/>
  <c r="I17" i="27"/>
  <c r="I25" i="27"/>
  <c r="H47" i="27"/>
  <c r="I47" i="27" s="1"/>
  <c r="I52" i="27"/>
  <c r="I11" i="27"/>
  <c r="I10" i="27"/>
  <c r="E16" i="27"/>
  <c r="H12" i="27"/>
  <c r="H9" i="27"/>
  <c r="F57" i="27"/>
  <c r="H6" i="27"/>
  <c r="I8" i="27"/>
  <c r="E6" i="27"/>
  <c r="I7" i="27"/>
  <c r="H26" i="27"/>
  <c r="D76" i="35" l="1"/>
  <c r="D30" i="35"/>
  <c r="C30" i="35"/>
  <c r="C76" i="35"/>
  <c r="F7" i="35"/>
  <c r="G7" i="35" s="1"/>
  <c r="B7" i="35"/>
  <c r="C47" i="28"/>
  <c r="C48" i="28" s="1"/>
  <c r="I56" i="27"/>
  <c r="C12" i="28"/>
  <c r="E12" i="28"/>
  <c r="D12" i="28" s="1"/>
  <c r="C56" i="28"/>
  <c r="C57" i="28" s="1"/>
  <c r="E43" i="28"/>
  <c r="C43" i="28"/>
  <c r="C45" i="28" s="1"/>
  <c r="E40" i="28"/>
  <c r="C40" i="28"/>
  <c r="C41" i="28" s="1"/>
  <c r="C50" i="28"/>
  <c r="C51" i="28" s="1"/>
  <c r="E50" i="28"/>
  <c r="E48" i="28"/>
  <c r="E53" i="28"/>
  <c r="C53" i="28"/>
  <c r="C54" i="28" s="1"/>
  <c r="E57" i="28"/>
  <c r="E9" i="28"/>
  <c r="C9" i="28"/>
  <c r="E8" i="28"/>
  <c r="C8" i="28"/>
  <c r="C21" i="28"/>
  <c r="E21" i="28"/>
  <c r="E26" i="28"/>
  <c r="C26" i="28"/>
  <c r="D57" i="27"/>
  <c r="G57" i="27"/>
  <c r="D32" i="35" s="1"/>
  <c r="I53" i="27"/>
  <c r="I9" i="27"/>
  <c r="E40" i="27"/>
  <c r="I40" i="27" s="1"/>
  <c r="I27" i="27"/>
  <c r="I16" i="27"/>
  <c r="I12" i="27"/>
  <c r="I26" i="27"/>
  <c r="E21" i="27"/>
  <c r="I6" i="27"/>
  <c r="D48" i="28" l="1"/>
  <c r="D47" i="28"/>
  <c r="D37" i="35"/>
  <c r="D106" i="35" s="1"/>
  <c r="D101" i="35"/>
  <c r="B32" i="35"/>
  <c r="D99" i="35"/>
  <c r="D38" i="35"/>
  <c r="D107" i="35" s="1"/>
  <c r="B30" i="35"/>
  <c r="B76" i="35"/>
  <c r="F76" i="35"/>
  <c r="F30" i="35"/>
  <c r="G76" i="35"/>
  <c r="G30" i="35"/>
  <c r="C99" i="35"/>
  <c r="C38" i="35"/>
  <c r="C107" i="35" s="1"/>
  <c r="E27" i="28"/>
  <c r="E28" i="28" s="1"/>
  <c r="C27" i="28"/>
  <c r="C28" i="28" s="1"/>
  <c r="D56" i="28"/>
  <c r="D57" i="28"/>
  <c r="E64" i="28"/>
  <c r="C64" i="28"/>
  <c r="E57" i="27"/>
  <c r="C10" i="28"/>
  <c r="E10" i="28"/>
  <c r="D10" i="28" s="1"/>
  <c r="E45" i="28"/>
  <c r="D45" i="28" s="1"/>
  <c r="D43" i="28"/>
  <c r="D40" i="28"/>
  <c r="E41" i="28"/>
  <c r="D41" i="28" s="1"/>
  <c r="E51" i="28"/>
  <c r="D51" i="28" s="1"/>
  <c r="D50" i="28"/>
  <c r="E54" i="28"/>
  <c r="D54" i="28" s="1"/>
  <c r="D53" i="28"/>
  <c r="D9" i="28"/>
  <c r="D8" i="28"/>
  <c r="C7" i="28"/>
  <c r="C22" i="28" s="1"/>
  <c r="E7" i="28"/>
  <c r="D21" i="28"/>
  <c r="D26" i="28"/>
  <c r="H57" i="27"/>
  <c r="C66" i="27" s="1"/>
  <c r="C64" i="27" s="1"/>
  <c r="I21" i="27"/>
  <c r="B37" i="35" l="1"/>
  <c r="B106" i="35" s="1"/>
  <c r="B101" i="35"/>
  <c r="C13" i="33"/>
  <c r="C14" i="33" s="1"/>
  <c r="C15" i="33" s="1"/>
  <c r="G99" i="35"/>
  <c r="G38" i="35"/>
  <c r="G107" i="35" s="1"/>
  <c r="F99" i="35"/>
  <c r="F38" i="35"/>
  <c r="F107" i="35" s="1"/>
  <c r="B99" i="35"/>
  <c r="B38" i="35"/>
  <c r="B107" i="35" s="1"/>
  <c r="D27" i="28"/>
  <c r="D28" i="28"/>
  <c r="C62" i="27"/>
  <c r="C31" i="33"/>
  <c r="D64" i="28"/>
  <c r="D7" i="28"/>
  <c r="E22" i="28"/>
  <c r="D22" i="28" s="1"/>
  <c r="I57" i="27"/>
  <c r="C61" i="27" s="1"/>
  <c r="C67" i="27" s="1"/>
  <c r="B13" i="33" l="1"/>
  <c r="C16" i="33"/>
  <c r="B78" i="33"/>
  <c r="C65" i="28"/>
  <c r="D65" i="28" s="1"/>
  <c r="B31" i="33"/>
  <c r="C32" i="33"/>
  <c r="B32" i="33" s="1"/>
  <c r="E63" i="28"/>
  <c r="C17" i="33" s="1"/>
  <c r="C63" i="28"/>
  <c r="O85" i="25"/>
  <c r="O97" i="25"/>
  <c r="O100" i="25"/>
  <c r="O105" i="25"/>
  <c r="O112" i="25"/>
  <c r="O119" i="25"/>
  <c r="O122" i="25"/>
  <c r="O28" i="25"/>
  <c r="O31" i="25"/>
  <c r="O34" i="25"/>
  <c r="O39" i="25"/>
  <c r="O46" i="25"/>
  <c r="O53" i="25"/>
  <c r="O56" i="25"/>
  <c r="O19" i="25"/>
  <c r="N122" i="25"/>
  <c r="M122" i="25"/>
  <c r="L122" i="25"/>
  <c r="K122" i="25"/>
  <c r="J122" i="25"/>
  <c r="I122" i="25"/>
  <c r="H122" i="25"/>
  <c r="G122" i="25"/>
  <c r="F122" i="25"/>
  <c r="E122" i="25"/>
  <c r="N119" i="25"/>
  <c r="M119" i="25"/>
  <c r="L119" i="25"/>
  <c r="K119" i="25"/>
  <c r="J119" i="25"/>
  <c r="I119" i="25"/>
  <c r="H119" i="25"/>
  <c r="G119" i="25"/>
  <c r="F119" i="25"/>
  <c r="E119" i="25"/>
  <c r="N112" i="25"/>
  <c r="M112" i="25"/>
  <c r="L112" i="25"/>
  <c r="K112" i="25"/>
  <c r="J112" i="25"/>
  <c r="I112" i="25"/>
  <c r="H112" i="25"/>
  <c r="G112" i="25"/>
  <c r="F112" i="25"/>
  <c r="E112" i="25"/>
  <c r="N105" i="25"/>
  <c r="M105" i="25"/>
  <c r="L105" i="25"/>
  <c r="K105" i="25"/>
  <c r="J105" i="25"/>
  <c r="I105" i="25"/>
  <c r="H105" i="25"/>
  <c r="G105" i="25"/>
  <c r="F105" i="25"/>
  <c r="E105" i="25"/>
  <c r="N100" i="25"/>
  <c r="M100" i="25"/>
  <c r="L100" i="25"/>
  <c r="K100" i="25"/>
  <c r="J100" i="25"/>
  <c r="I100" i="25"/>
  <c r="H100" i="25"/>
  <c r="G100" i="25"/>
  <c r="F100" i="25"/>
  <c r="E100" i="25"/>
  <c r="N97" i="25"/>
  <c r="M97" i="25"/>
  <c r="L97" i="25"/>
  <c r="K97" i="25"/>
  <c r="J97" i="25"/>
  <c r="I97" i="25"/>
  <c r="H97" i="25"/>
  <c r="G97" i="25"/>
  <c r="F97" i="25"/>
  <c r="E97" i="25"/>
  <c r="N85" i="25"/>
  <c r="M85" i="25"/>
  <c r="L85" i="25"/>
  <c r="K85" i="25"/>
  <c r="J85" i="25"/>
  <c r="I85" i="25"/>
  <c r="H85" i="25"/>
  <c r="G85" i="25"/>
  <c r="F85" i="25"/>
  <c r="E85" i="25"/>
  <c r="N56" i="25"/>
  <c r="M56" i="25"/>
  <c r="L56" i="25"/>
  <c r="K56" i="25"/>
  <c r="J56" i="25"/>
  <c r="I56" i="25"/>
  <c r="H56" i="25"/>
  <c r="G56" i="25"/>
  <c r="F56" i="25"/>
  <c r="E56" i="25"/>
  <c r="D56" i="25"/>
  <c r="C56" i="25"/>
  <c r="N53" i="25"/>
  <c r="M53" i="25"/>
  <c r="L53" i="25"/>
  <c r="K53" i="25"/>
  <c r="J53" i="25"/>
  <c r="I53" i="25"/>
  <c r="H53" i="25"/>
  <c r="G53" i="25"/>
  <c r="F53" i="25"/>
  <c r="E53" i="25"/>
  <c r="D53" i="25"/>
  <c r="C53" i="25"/>
  <c r="N46" i="25"/>
  <c r="M46" i="25"/>
  <c r="L46" i="25"/>
  <c r="K46" i="25"/>
  <c r="J46" i="25"/>
  <c r="I46" i="25"/>
  <c r="H46" i="25"/>
  <c r="G46" i="25"/>
  <c r="F46" i="25"/>
  <c r="E46" i="25"/>
  <c r="D46" i="25"/>
  <c r="C46" i="25"/>
  <c r="N39" i="25"/>
  <c r="M39" i="25"/>
  <c r="L39" i="25"/>
  <c r="K39" i="25"/>
  <c r="J39" i="25"/>
  <c r="I39" i="25"/>
  <c r="H39" i="25"/>
  <c r="G39" i="25"/>
  <c r="F39" i="25"/>
  <c r="E39" i="25"/>
  <c r="D39" i="25"/>
  <c r="C39" i="25"/>
  <c r="B39" i="25"/>
  <c r="B60" i="25" s="1"/>
  <c r="N34" i="25"/>
  <c r="M34" i="25"/>
  <c r="L34" i="25"/>
  <c r="K34" i="25"/>
  <c r="J34" i="25"/>
  <c r="I34" i="25"/>
  <c r="H34" i="25"/>
  <c r="G34" i="25"/>
  <c r="F34" i="25"/>
  <c r="E34" i="25"/>
  <c r="D34" i="25"/>
  <c r="C34" i="25"/>
  <c r="B34" i="25"/>
  <c r="N31" i="25"/>
  <c r="M31" i="25"/>
  <c r="L31" i="25"/>
  <c r="K31" i="25"/>
  <c r="J31" i="25"/>
  <c r="I31" i="25"/>
  <c r="H31" i="25"/>
  <c r="G31" i="25"/>
  <c r="F31" i="25"/>
  <c r="E31" i="25"/>
  <c r="D31" i="25"/>
  <c r="C31" i="25"/>
  <c r="N28" i="25"/>
  <c r="M28" i="25"/>
  <c r="L28" i="25"/>
  <c r="K28" i="25"/>
  <c r="J28" i="25"/>
  <c r="I28" i="25"/>
  <c r="H28" i="25"/>
  <c r="G28" i="25"/>
  <c r="F28" i="25"/>
  <c r="E28" i="25"/>
  <c r="D28" i="25"/>
  <c r="C28" i="25"/>
  <c r="B28" i="25"/>
  <c r="N19" i="25"/>
  <c r="M19" i="25"/>
  <c r="L19" i="25"/>
  <c r="K19" i="25"/>
  <c r="J19" i="25"/>
  <c r="I19" i="25"/>
  <c r="H19" i="25"/>
  <c r="G19" i="25"/>
  <c r="F19" i="25"/>
  <c r="E19" i="25"/>
  <c r="D19" i="25"/>
  <c r="C19" i="25"/>
  <c r="B19" i="25"/>
  <c r="M93" i="25" l="1"/>
  <c r="N93" i="25"/>
  <c r="J126" i="25"/>
  <c r="J16" i="31" s="1"/>
  <c r="N60" i="25"/>
  <c r="N6" i="31" s="1"/>
  <c r="L60" i="25"/>
  <c r="L6" i="31" s="1"/>
  <c r="O93" i="25"/>
  <c r="O129" i="25" s="1"/>
  <c r="J27" i="25"/>
  <c r="J63" i="25" s="1"/>
  <c r="K27" i="25"/>
  <c r="E93" i="25"/>
  <c r="E129" i="25" s="1"/>
  <c r="F93" i="25"/>
  <c r="G93" i="25"/>
  <c r="H60" i="25"/>
  <c r="H6" i="31" s="1"/>
  <c r="H93" i="25"/>
  <c r="I60" i="25"/>
  <c r="I6" i="31" s="1"/>
  <c r="I93" i="25"/>
  <c r="J93" i="25"/>
  <c r="F126" i="25"/>
  <c r="K93" i="25"/>
  <c r="B27" i="25"/>
  <c r="B65" i="25" s="1"/>
  <c r="L93" i="25"/>
  <c r="E90" i="25"/>
  <c r="O90" i="25"/>
  <c r="J7" i="31"/>
  <c r="F7" i="31"/>
  <c r="F27" i="25"/>
  <c r="E17" i="31"/>
  <c r="M17" i="31"/>
  <c r="F17" i="31"/>
  <c r="N17" i="31"/>
  <c r="H7" i="31"/>
  <c r="L7" i="31"/>
  <c r="E24" i="25"/>
  <c r="I24" i="25"/>
  <c r="L27" i="25"/>
  <c r="F60" i="25"/>
  <c r="F6" i="31" s="1"/>
  <c r="K90" i="25"/>
  <c r="K126" i="25"/>
  <c r="K16" i="31" s="1"/>
  <c r="G17" i="31"/>
  <c r="K17" i="31"/>
  <c r="O24" i="25"/>
  <c r="O27" i="25"/>
  <c r="D60" i="25"/>
  <c r="D16" i="31" s="1"/>
  <c r="I17" i="31"/>
  <c r="E60" i="25"/>
  <c r="E6" i="31" s="1"/>
  <c r="J17" i="31"/>
  <c r="O17" i="31"/>
  <c r="J24" i="25"/>
  <c r="N24" i="25"/>
  <c r="I27" i="25"/>
  <c r="I63" i="25" s="1"/>
  <c r="M27" i="25"/>
  <c r="M63" i="25" s="1"/>
  <c r="C60" i="25"/>
  <c r="C16" i="31" s="1"/>
  <c r="H90" i="25"/>
  <c r="L90" i="25"/>
  <c r="H17" i="31"/>
  <c r="L17" i="31"/>
  <c r="O60" i="25"/>
  <c r="O6" i="31" s="1"/>
  <c r="O126" i="25"/>
  <c r="O16" i="31" s="1"/>
  <c r="N7" i="31"/>
  <c r="E7" i="31"/>
  <c r="I7" i="31"/>
  <c r="M7" i="31"/>
  <c r="G7" i="31"/>
  <c r="K7" i="31"/>
  <c r="O7" i="31"/>
  <c r="B7" i="31"/>
  <c r="O64" i="25"/>
  <c r="C33" i="33"/>
  <c r="B14" i="33"/>
  <c r="C68" i="28"/>
  <c r="D68" i="28" s="1"/>
  <c r="C63" i="27"/>
  <c r="B17" i="33"/>
  <c r="D63" i="28"/>
  <c r="O130" i="25"/>
  <c r="I130" i="25"/>
  <c r="J130" i="25"/>
  <c r="H24" i="25"/>
  <c r="E126" i="25"/>
  <c r="E16" i="31" s="1"/>
  <c r="N27" i="25"/>
  <c r="N65" i="25" s="1"/>
  <c r="G60" i="25"/>
  <c r="G6" i="31" s="1"/>
  <c r="J60" i="25"/>
  <c r="I126" i="25"/>
  <c r="K60" i="25"/>
  <c r="G126" i="25"/>
  <c r="G16" i="31" s="1"/>
  <c r="K24" i="25"/>
  <c r="H126" i="25"/>
  <c r="H16" i="31" s="1"/>
  <c r="C27" i="25"/>
  <c r="C65" i="25" s="1"/>
  <c r="D27" i="25"/>
  <c r="G27" i="25"/>
  <c r="M60" i="25"/>
  <c r="M6" i="31" s="1"/>
  <c r="L126" i="25"/>
  <c r="L16" i="31" s="1"/>
  <c r="E27" i="25"/>
  <c r="E63" i="25" s="1"/>
  <c r="H27" i="25"/>
  <c r="H63" i="25" s="1"/>
  <c r="M126" i="25"/>
  <c r="M16" i="31" s="1"/>
  <c r="M24" i="25"/>
  <c r="N126" i="25"/>
  <c r="N16" i="31" s="1"/>
  <c r="K130" i="25"/>
  <c r="F24" i="25"/>
  <c r="E130" i="25"/>
  <c r="G90" i="25"/>
  <c r="G130" i="25"/>
  <c r="H130" i="25"/>
  <c r="L130" i="25"/>
  <c r="F90" i="25"/>
  <c r="F130" i="25"/>
  <c r="M90" i="25"/>
  <c r="M130" i="25"/>
  <c r="N90" i="25"/>
  <c r="N130" i="25"/>
  <c r="I90" i="25"/>
  <c r="J90" i="25"/>
  <c r="M64" i="25"/>
  <c r="H64" i="25"/>
  <c r="K64" i="25"/>
  <c r="E64" i="25"/>
  <c r="G64" i="25"/>
  <c r="G24" i="25"/>
  <c r="L24" i="25"/>
  <c r="L64" i="25"/>
  <c r="F64" i="25"/>
  <c r="I64" i="25"/>
  <c r="J64" i="25"/>
  <c r="N64" i="25"/>
  <c r="G65" i="25" l="1"/>
  <c r="K131" i="25"/>
  <c r="N131" i="25"/>
  <c r="I131" i="25"/>
  <c r="L131" i="25"/>
  <c r="M131" i="25"/>
  <c r="J131" i="25"/>
  <c r="N129" i="25"/>
  <c r="I129" i="25"/>
  <c r="M129" i="25"/>
  <c r="H131" i="25"/>
  <c r="L129" i="25"/>
  <c r="G131" i="25"/>
  <c r="K129" i="25"/>
  <c r="F131" i="25"/>
  <c r="J129" i="25"/>
  <c r="F65" i="25"/>
  <c r="E131" i="25"/>
  <c r="H129" i="25"/>
  <c r="G129" i="25"/>
  <c r="O131" i="25"/>
  <c r="F129" i="25"/>
  <c r="D65" i="25"/>
  <c r="L65" i="25"/>
  <c r="N63" i="25"/>
  <c r="L63" i="25"/>
  <c r="O65" i="25"/>
  <c r="O63" i="25"/>
  <c r="G63" i="25"/>
  <c r="K65" i="25"/>
  <c r="C63" i="25"/>
  <c r="J65" i="25"/>
  <c r="K63" i="25"/>
  <c r="M65" i="25"/>
  <c r="H65" i="25"/>
  <c r="I65" i="25"/>
  <c r="F63" i="25"/>
  <c r="E65" i="25"/>
  <c r="B63" i="25"/>
  <c r="D63" i="25"/>
  <c r="F16" i="31"/>
  <c r="D130" i="25"/>
  <c r="B64" i="25"/>
  <c r="B6" i="31"/>
  <c r="C6" i="31"/>
  <c r="D6" i="31"/>
  <c r="J6" i="31"/>
  <c r="I16" i="31"/>
  <c r="K6" i="31"/>
  <c r="C7" i="31"/>
  <c r="C64" i="25"/>
  <c r="D64" i="25"/>
  <c r="D7" i="31"/>
  <c r="D17" i="31"/>
  <c r="C17" i="31"/>
  <c r="C130" i="25"/>
  <c r="B80" i="33"/>
  <c r="C34" i="33"/>
  <c r="C24" i="25" l="1"/>
  <c r="D24" i="25"/>
  <c r="B17" i="31"/>
  <c r="B130" i="25"/>
  <c r="I98" i="33" l="1"/>
  <c r="J90" i="33"/>
  <c r="G90" i="33"/>
  <c r="F90" i="33"/>
  <c r="C86" i="33"/>
  <c r="J86" i="33"/>
  <c r="F86" i="33"/>
  <c r="G98" i="33"/>
  <c r="D90" i="33"/>
  <c r="F98" i="33"/>
  <c r="I94" i="33"/>
  <c r="E98" i="33"/>
  <c r="E94" i="33"/>
  <c r="K86" i="33"/>
  <c r="F94" i="33"/>
  <c r="H98" i="33"/>
  <c r="B90" i="33"/>
  <c r="K90" i="33"/>
  <c r="H90" i="33"/>
  <c r="D98" i="33"/>
  <c r="K98" i="33"/>
  <c r="I90" i="33"/>
  <c r="K94" i="33"/>
  <c r="J98" i="33"/>
  <c r="C90" i="33"/>
  <c r="E90" i="33"/>
  <c r="J94" i="33"/>
  <c r="D86" i="33"/>
  <c r="G94" i="33"/>
  <c r="G86" i="33"/>
  <c r="I86" i="33"/>
  <c r="B94" i="33"/>
  <c r="C94" i="33"/>
  <c r="H86" i="33"/>
  <c r="D94" i="33"/>
  <c r="C98" i="33"/>
  <c r="H94" i="33"/>
  <c r="B98" i="33"/>
  <c r="E86" i="33"/>
  <c r="B86" i="33"/>
  <c r="L79" i="33" l="1"/>
  <c r="M9" i="33" s="1"/>
  <c r="L80" i="33" l="1"/>
  <c r="M26" i="33"/>
  <c r="B9" i="33"/>
  <c r="M10" i="33"/>
  <c r="B10" i="33" l="1"/>
  <c r="M15" i="33"/>
  <c r="B26" i="33"/>
  <c r="M27" i="33"/>
  <c r="M33" i="33" s="1"/>
  <c r="B19" i="33" l="1"/>
  <c r="B15" i="33"/>
  <c r="M16" i="33"/>
  <c r="B18" i="33" s="1"/>
  <c r="B27" i="33"/>
  <c r="B16" i="33" l="1"/>
  <c r="B37" i="33"/>
  <c r="M34" i="33"/>
  <c r="B33" i="33"/>
  <c r="B36" i="33" l="1"/>
  <c r="B34" i="33"/>
</calcChain>
</file>

<file path=xl/comments1.xml><?xml version="1.0" encoding="utf-8"?>
<comments xmlns="http://schemas.openxmlformats.org/spreadsheetml/2006/main">
  <authors>
    <author>Author</author>
  </authors>
  <commentList>
    <comment ref="A28" authorId="0" shapeId="0">
      <text>
        <r>
          <rPr>
            <b/>
            <sz val="9"/>
            <color indexed="81"/>
            <rFont val="Tahoma"/>
            <family val="2"/>
          </rPr>
          <t>Author:</t>
        </r>
        <r>
          <rPr>
            <sz val="9"/>
            <color indexed="81"/>
            <rFont val="Tahoma"/>
            <family val="2"/>
          </rPr>
          <t xml:space="preserve">
numai subventii pentru active, soldul scade pe masura amortizarii</t>
        </r>
      </text>
    </comment>
    <comment ref="A31" authorId="0" shapeId="0">
      <text>
        <r>
          <rPr>
            <b/>
            <sz val="9"/>
            <color indexed="81"/>
            <rFont val="Tahoma"/>
            <family val="2"/>
          </rPr>
          <t>Author:</t>
        </r>
        <r>
          <rPr>
            <sz val="9"/>
            <color indexed="81"/>
            <rFont val="Tahoma"/>
            <family val="2"/>
          </rPr>
          <t xml:space="preserve">
numai subventii pentru cheltuieli, soldul scade pe masura realizarii cheltuielilor si trecerii subventiei la venituri</t>
        </r>
      </text>
    </comment>
    <comment ref="B74" authorId="0" shapeId="0">
      <text>
        <r>
          <rPr>
            <b/>
            <sz val="9"/>
            <color indexed="81"/>
            <rFont val="Tahoma"/>
            <family val="2"/>
          </rPr>
          <t>Author:</t>
        </r>
        <r>
          <rPr>
            <sz val="9"/>
            <color indexed="81"/>
            <rFont val="Tahoma"/>
            <family val="2"/>
          </rPr>
          <t xml:space="preserve">
se pot copia cifrele de de la varianta fara proiect 
sa se populeze automat
</t>
        </r>
      </text>
    </comment>
    <comment ref="A94" authorId="0" shapeId="0">
      <text>
        <r>
          <rPr>
            <b/>
            <sz val="9"/>
            <color indexed="81"/>
            <rFont val="Tahoma"/>
            <family val="2"/>
          </rPr>
          <t>Author:</t>
        </r>
        <r>
          <rPr>
            <sz val="9"/>
            <color indexed="81"/>
            <rFont val="Tahoma"/>
            <family val="2"/>
          </rPr>
          <t xml:space="preserve">
numai subventii pentru active, soldul scade pe masura amortizarii</t>
        </r>
      </text>
    </comment>
    <comment ref="A97" authorId="0" shapeId="0">
      <text>
        <r>
          <rPr>
            <b/>
            <sz val="9"/>
            <color indexed="81"/>
            <rFont val="Tahoma"/>
            <family val="2"/>
          </rPr>
          <t>Author:</t>
        </r>
        <r>
          <rPr>
            <sz val="9"/>
            <color indexed="81"/>
            <rFont val="Tahoma"/>
            <family val="2"/>
          </rPr>
          <t xml:space="preserve">
numai subventii pentru cheltuieli, soldul scade pe masura realizarii cheltuielilor si trecerii subventiei la venituri</t>
        </r>
      </text>
    </comment>
  </commentList>
</comments>
</file>

<file path=xl/comments2.xml><?xml version="1.0" encoding="utf-8"?>
<comments xmlns="http://schemas.openxmlformats.org/spreadsheetml/2006/main">
  <authors>
    <author>Author</author>
  </authors>
  <commentList>
    <comment ref="A17" authorId="0" shapeId="0">
      <text>
        <r>
          <rPr>
            <b/>
            <sz val="9"/>
            <color indexed="81"/>
            <rFont val="Tahoma"/>
            <family val="2"/>
          </rPr>
          <t xml:space="preserve">Author: </t>
        </r>
        <r>
          <rPr>
            <sz val="9"/>
            <color indexed="81"/>
            <rFont val="Tahoma"/>
            <family val="2"/>
          </rPr>
          <t xml:space="preserve">
numai subventii pentru cheltuieli, recunoscute la venituri (ct 741) pe masura efectuarii cheltuielilor</t>
        </r>
      </text>
    </comment>
    <comment ref="A19" authorId="0" shapeId="0">
      <text>
        <r>
          <rPr>
            <b/>
            <sz val="9"/>
            <color indexed="81"/>
            <rFont val="Tahoma"/>
            <family val="2"/>
          </rPr>
          <t>Author:</t>
        </r>
        <r>
          <rPr>
            <sz val="9"/>
            <color indexed="81"/>
            <rFont val="Tahoma"/>
            <family val="2"/>
          </rPr>
          <t xml:space="preserve">
numai subventii pentru active recunoscute la venituri pe masura amortizarii investititiei</t>
        </r>
      </text>
    </comment>
    <comment ref="A82" authorId="0" shapeId="0">
      <text>
        <r>
          <rPr>
            <b/>
            <sz val="9"/>
            <color indexed="81"/>
            <rFont val="Tahoma"/>
            <family val="2"/>
          </rPr>
          <t>Author:</t>
        </r>
        <r>
          <rPr>
            <sz val="9"/>
            <color indexed="81"/>
            <rFont val="Tahoma"/>
            <family val="2"/>
          </rPr>
          <t xml:space="preserve">
numai subventii pentru cheltuieli, recunoscute la venituri (ct 741) pe masura efectuarii cheltuielilor</t>
        </r>
      </text>
    </comment>
    <comment ref="A84" authorId="0" shapeId="0">
      <text>
        <r>
          <rPr>
            <b/>
            <sz val="9"/>
            <color indexed="81"/>
            <rFont val="Tahoma"/>
            <family val="2"/>
          </rPr>
          <t>Author:</t>
        </r>
        <r>
          <rPr>
            <sz val="9"/>
            <color indexed="81"/>
            <rFont val="Tahoma"/>
            <family val="2"/>
          </rPr>
          <t xml:space="preserve">
numai subventii pentru active recunoscute la venituri pe masura amortizarii investititiei</t>
        </r>
      </text>
    </comment>
  </commentList>
</comments>
</file>

<file path=xl/comments3.xml><?xml version="1.0" encoding="utf-8"?>
<comments xmlns="http://schemas.openxmlformats.org/spreadsheetml/2006/main">
  <authors>
    <author>Author</author>
  </authors>
  <commentList>
    <comment ref="B102" authorId="0" shapeId="0">
      <text>
        <r>
          <rPr>
            <b/>
            <sz val="9"/>
            <color indexed="81"/>
            <rFont val="Tahoma"/>
            <family val="2"/>
          </rPr>
          <t>Author:</t>
        </r>
        <r>
          <rPr>
            <sz val="9"/>
            <color indexed="81"/>
            <rFont val="Tahoma"/>
            <family val="2"/>
          </rPr>
          <t xml:space="preserve">
in cazul unui parteneriat numai pe acest rand se completeaza cumulat cu suma totala acordata pentru solicitant si partener</t>
        </r>
      </text>
    </comment>
  </commentList>
</comments>
</file>

<file path=xl/sharedStrings.xml><?xml version="1.0" encoding="utf-8"?>
<sst xmlns="http://schemas.openxmlformats.org/spreadsheetml/2006/main" count="1147" uniqueCount="562">
  <si>
    <t>I.Stocuri: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</si>
  <si>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</si>
  <si>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</si>
  <si>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</si>
  <si>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</si>
  <si>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</si>
  <si>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</si>
  <si>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</si>
  <si>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</si>
  <si>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</si>
  <si>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</si>
  <si>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</si>
  <si>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</si>
  <si>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</si>
  <si>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</si>
  <si>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II.Prime de capital</t>
  </si>
  <si>
    <t>III.Rezerve din reevaluare</t>
  </si>
  <si>
    <t>TOTAL ACTIV</t>
  </si>
  <si>
    <t>TOTAL CAPITALURI SI DATORII</t>
  </si>
  <si>
    <t>IV.Rezerve</t>
  </si>
  <si>
    <t>Active imobilizate - total</t>
  </si>
  <si>
    <t>Active circulante - total</t>
  </si>
  <si>
    <t>Capitaluri proprii - total</t>
  </si>
  <si>
    <t>Patrimoniul public</t>
  </si>
  <si>
    <t>Capitaluri - total</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</si>
  <si>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</si>
  <si>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</si>
  <si>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</si>
  <si>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</si>
  <si>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</si>
  <si>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</si>
  <si>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</si>
  <si>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</si>
  <si>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</si>
  <si>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</si>
  <si>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</si>
  <si>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</si>
  <si>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</si>
  <si>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</si>
  <si>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</si>
  <si>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</si>
  <si>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</si>
  <si>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</si>
  <si>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</si>
  <si>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</si>
  <si>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</si>
  <si>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</si>
  <si>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</si>
  <si>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</si>
  <si>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</si>
  <si>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</si>
  <si>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</si>
  <si>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</si>
  <si>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 xml:space="preserve">Alte cheltuieli financiare  </t>
  </si>
  <si>
    <t>Impozit pe profit</t>
  </si>
  <si>
    <t>TOTAL</t>
  </si>
  <si>
    <t>Nr. crt</t>
  </si>
  <si>
    <t>Denumirea capitolelor şi subcapitolelor</t>
  </si>
  <si>
    <t>Cheltuieli eligibile</t>
  </si>
  <si>
    <t>Cheltuieli neeligibile</t>
  </si>
  <si>
    <t>1.1</t>
  </si>
  <si>
    <t>1.2</t>
  </si>
  <si>
    <t>TOTAL CAPITOL 1</t>
  </si>
  <si>
    <t>2.1</t>
  </si>
  <si>
    <t> TOTAL CAPITOL 2</t>
  </si>
  <si>
    <t>3.1</t>
  </si>
  <si>
    <t>3.2</t>
  </si>
  <si>
    <t>3.3</t>
  </si>
  <si>
    <t>3.4</t>
  </si>
  <si>
    <t>3.5</t>
  </si>
  <si>
    <t> TOTAL CAPITOL 3</t>
  </si>
  <si>
    <t>4.1</t>
  </si>
  <si>
    <t>4.2</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</si>
  <si>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</si>
  <si>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</si>
  <si>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</si>
  <si>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</si>
  <si>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</si>
  <si>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</si>
  <si>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</si>
  <si>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</si>
  <si>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</si>
  <si>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</si>
  <si>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</si>
  <si>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</si>
  <si>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</si>
  <si>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</si>
  <si>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</si>
  <si>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</si>
  <si>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</si>
  <si>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</si>
  <si>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CAP. 1</t>
  </si>
  <si>
    <t>CAP. 2</t>
  </si>
  <si>
    <t>CAP. 3</t>
  </si>
  <si>
    <t>CAP. 4</t>
  </si>
  <si>
    <t>CAP. 5</t>
  </si>
  <si>
    <t>5.1</t>
  </si>
  <si>
    <t>5.2</t>
  </si>
  <si>
    <t>CAP. 6</t>
  </si>
  <si>
    <t>6.1</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</si>
  <si>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</si>
  <si>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</si>
  <si>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</si>
  <si>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</si>
  <si>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</si>
  <si>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</si>
  <si>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</si>
  <si>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</si>
  <si>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</si>
  <si>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</si>
  <si>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</si>
  <si>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</si>
  <si>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</si>
  <si>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</si>
  <si>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</si>
  <si>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</si>
  <si>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</si>
  <si>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</si>
  <si>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</si>
  <si>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</si>
  <si>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</si>
  <si>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</si>
  <si>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</si>
  <si>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</si>
  <si>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</si>
  <si>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</si>
  <si>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</si>
  <si>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</si>
  <si>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</si>
  <si>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</si>
  <si>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</si>
  <si>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</si>
  <si>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</si>
  <si>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</si>
  <si>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E.Active circulante nete/datorii curente nete</t>
  </si>
  <si>
    <t>H.Provizioane</t>
  </si>
  <si>
    <t xml:space="preserve">Ajustări privind provizioanele  </t>
  </si>
  <si>
    <t>Proiectia bilanțului la nivelul intregii activitati a intreprinderii, cu ajutor nerambursabil, pe perioada de implementare si operare a investitiei</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</si>
  <si>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</si>
  <si>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</si>
  <si>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</si>
  <si>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</si>
  <si>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</si>
  <si>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</si>
  <si>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</si>
  <si>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</si>
  <si>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</si>
  <si>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</si>
  <si>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</si>
  <si>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</si>
  <si>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</si>
  <si>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</si>
  <si>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</si>
  <si>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</si>
  <si>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</si>
  <si>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</si>
  <si>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</si>
  <si>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</si>
  <si>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</si>
  <si>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</si>
  <si>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</si>
  <si>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</si>
  <si>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</si>
  <si>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</si>
  <si>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</si>
  <si>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</si>
  <si>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</si>
  <si>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</si>
  <si>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</si>
  <si>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</si>
  <si>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</si>
  <si>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</si>
  <si>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t>V.Profitul sau pierderea reportat(ă)</t>
  </si>
  <si>
    <t>VI.Profitul sau pierderea exercitiului financiar</t>
  </si>
  <si>
    <t>III.Investitii  pe termen scurt</t>
  </si>
  <si>
    <t>Total</t>
  </si>
  <si>
    <t>N-2</t>
  </si>
  <si>
    <t>N-1</t>
  </si>
  <si>
    <t>N</t>
  </si>
  <si>
    <t>BUGETUL CERERII DE FINANTARE</t>
  </si>
  <si>
    <t>Cheltuieli eligibile, fără TVA</t>
  </si>
  <si>
    <t>TVA nerecuperabilă, aferentă cheltuielilor eligibile</t>
  </si>
  <si>
    <t>Cheltuieli neeligibile, fără TVA</t>
  </si>
  <si>
    <t>TVA aferentă cheltuielilor neeligibile, și TVA recuperabilă aferentă cheltuielilor eligibile</t>
  </si>
  <si>
    <t>1.3</t>
  </si>
  <si>
    <t>2.2</t>
  </si>
  <si>
    <t>2.3</t>
  </si>
  <si>
    <t>2.4</t>
  </si>
  <si>
    <t>3.1.1</t>
  </si>
  <si>
    <t>3.1.2</t>
  </si>
  <si>
    <t xml:space="preserve">Cheltuieli generale de administraţie (de regie) </t>
  </si>
  <si>
    <t>Cheltuielile generale de administraţie</t>
  </si>
  <si>
    <t xml:space="preserve">Cheltuieli pentru informare şi publicitate pentru proiect </t>
  </si>
  <si>
    <t>CAP. 7</t>
  </si>
  <si>
    <t>7.1</t>
  </si>
  <si>
    <t>TOTAL CAPITOL 7</t>
  </si>
  <si>
    <t>CAP. 8</t>
  </si>
  <si>
    <t>8.1</t>
  </si>
  <si>
    <t>TOTAL CAPITOL 8</t>
  </si>
  <si>
    <t xml:space="preserve">Cheltuielile cu activitatea de management de proiect </t>
  </si>
  <si>
    <t>Contribuţia proprie, din care :</t>
  </si>
  <si>
    <t>ASISTENŢĂ FINANCIARĂ NERAMBURSABILĂ SOLICITATĂ</t>
  </si>
  <si>
    <t>Cheltuieli pentru activităţile de dezvoltare experimentală</t>
  </si>
  <si>
    <t>1.1.1</t>
  </si>
  <si>
    <t>Cheltuieli de personal (cercetători, tehnicieni şi personal auxiliar în măsura în care aceştia sunt implicaţi în proiect)</t>
  </si>
  <si>
    <t>Cheltuieli salariale pentru dezvoltare experimentală</t>
  </si>
  <si>
    <t xml:space="preserve">Cheltuieli de deplasare în scopul realizării proiectului </t>
  </si>
  <si>
    <t>1.1.2</t>
  </si>
  <si>
    <t xml:space="preserve">Cheltuieli pentru achiziţia de instrumente şi echipamente </t>
  </si>
  <si>
    <t>1.2.1</t>
  </si>
  <si>
    <t>1.2.2</t>
  </si>
  <si>
    <t>Echipamente IT şi pentru comunicaţii</t>
  </si>
  <si>
    <t>Echipamente şi instrumente pentru dezvoltare</t>
  </si>
  <si>
    <t>Cheltuieli pentru achiziţia de active fixe necorporale din surse externe în condiții de concurență deplină pentru activități de dezvoltare experimentală</t>
  </si>
  <si>
    <t>1.3.1</t>
  </si>
  <si>
    <t>1.3.2</t>
  </si>
  <si>
    <t>1.3.3</t>
  </si>
  <si>
    <t>Cunoştinţe tehnice</t>
  </si>
  <si>
    <t>Brevete</t>
  </si>
  <si>
    <t>Drepturi de utilizare</t>
  </si>
  <si>
    <t>Cheltuieli pentru achiziţia de servicii din surse externe în condiții de concurență deplină</t>
  </si>
  <si>
    <t>1.4</t>
  </si>
  <si>
    <t>1.4.1</t>
  </si>
  <si>
    <t>1.4.2</t>
  </si>
  <si>
    <t xml:space="preserve">Servicii de cercetare pentru activități de dezvoltare experimentală </t>
  </si>
  <si>
    <t>Servicii de consultanţă şi servicii echivalente folosite exclusiv pentru activităţile de dezvoltare experimentală</t>
  </si>
  <si>
    <t>1.5</t>
  </si>
  <si>
    <t xml:space="preserve">5. Cheltuieli de amortizare pentru clădiri şi spaţii, în măsura şi pe durata utilizării acestor clădiri şi spaţii pentru activităţile de  dezvoltare experimentală </t>
  </si>
  <si>
    <t>1.6</t>
  </si>
  <si>
    <t xml:space="preserve">6. Cheltuieli pentru achiziţia de substanţe, materiale, plante, animale de laborator, consumabile, obiecte de inventar şi alte produse similare necesare desfăşurării activităţilor de dezvoltare experimentală
</t>
  </si>
  <si>
    <t>Cheltuieli pentru activități de inovare (eligibile pentru IMM)</t>
  </si>
  <si>
    <t xml:space="preserve">Cheltuieli pentru obținerea, validarea și protejarea brevetelor și altor active necorporale (eligibile și pentru organizațiile de cercetare partenere) </t>
  </si>
  <si>
    <t xml:space="preserve">Cheltuieli pentru detașarea de personal cu înaltă calificare </t>
  </si>
  <si>
    <t>Cheltuieli pentru achiziționarea de servicii de consultanță în domeniul inovării</t>
  </si>
  <si>
    <t xml:space="preserve">Cheltuieli pentru achiziționarea de servicii de sprijinire a inovării </t>
  </si>
  <si>
    <t>Cheltuieli pentru inovare de proces și organizațională (eligibile pentru IMM)</t>
  </si>
  <si>
    <t>Cheltuieli de personal:</t>
  </si>
  <si>
    <t>Cheltuieli salariale în scopul realizării proiectului</t>
  </si>
  <si>
    <t>Cheltuieli de deplasare în scopul realizării proiectului</t>
  </si>
  <si>
    <t xml:space="preserve">Cheltuieli pentru achiziţia de instrumente și echipamente </t>
  </si>
  <si>
    <t>3.3.1</t>
  </si>
  <si>
    <t>3.3.2</t>
  </si>
  <si>
    <t>3.3.3</t>
  </si>
  <si>
    <t xml:space="preserve">Cheltuieli pentru achiziţia de active fixe necorporale din surse externe în condiții de concurență deplină </t>
  </si>
  <si>
    <t xml:space="preserve">Cheltuieli pentru achiziţia de servicii de cercetare din surse externe în condiții de concurență deplină </t>
  </si>
  <si>
    <t>3.6</t>
  </si>
  <si>
    <t xml:space="preserve">Cheltuieli de amortizare pentru clădiri şi spaţii, în măsura şi pe durata utilizării acestor clădiri şi spaţii pentru activitatea de inovare de proces și organizațională </t>
  </si>
  <si>
    <t xml:space="preserve">Cheltuieli pentru achiziţia de materiale, consumabile şi alte produse similare suportate direct ca urmare a activității de inovare de proces și organizațională </t>
  </si>
  <si>
    <t>Cheltuielile pentru achiziția de active corporale de tip instalații, utilaje, echipamente care sunt necesare pentru introducerea în producție a rezultatelor obținute din cercetare-dezvoltare.</t>
  </si>
  <si>
    <t>Cheltuielile pentru achiziția de active necorporale (cunoștințe tehnice, brevete, drepturi de utilizare)  care sunt necesare pentru introducerea în producție a rezultatelor obținute din cercetare-dezvoltare.</t>
  </si>
  <si>
    <t xml:space="preserve">Cheltuielile cu activitatea de audit financiar </t>
  </si>
  <si>
    <t>PLANUL INVESTIȚIONAL</t>
  </si>
  <si>
    <t>Valoarea totală a cererii de finantare, din care:</t>
  </si>
  <si>
    <r>
      <t xml:space="preserve">INFORMATII AFERENTE </t>
    </r>
    <r>
      <rPr>
        <b/>
        <sz val="10"/>
        <color rgb="FFFF0000"/>
        <rFont val="Calibri"/>
        <family val="2"/>
        <charset val="238"/>
        <scheme val="minor"/>
      </rPr>
      <t>FINANTARII PROIECTULUI DE INVESTITIE</t>
    </r>
  </si>
  <si>
    <t>RAMBURSARE CREDIT
se va completa cu informatii obtinute de la banca finantatoare</t>
  </si>
  <si>
    <t>an 4</t>
  </si>
  <si>
    <t>an 5</t>
  </si>
  <si>
    <t>an 6</t>
  </si>
  <si>
    <t>Imprumuturi bancare</t>
  </si>
  <si>
    <t>Rambursare imprumut bancar</t>
  </si>
  <si>
    <t xml:space="preserve">Dobanzi </t>
  </si>
  <si>
    <t>Rambursare imprumut (incl.dobanzi)</t>
  </si>
  <si>
    <t>an 7</t>
  </si>
  <si>
    <t>an 8</t>
  </si>
  <si>
    <t>an 9</t>
  </si>
  <si>
    <t>an 10</t>
  </si>
  <si>
    <t>an 11</t>
  </si>
  <si>
    <t xml:space="preserve"> Bilanț</t>
  </si>
  <si>
    <t>Cont de profit și pierdere</t>
  </si>
  <si>
    <t>Proiectia bilanțului la nivelul intregii activitati a intreprinderii, fără investiția propusă în cadrul proiectului</t>
  </si>
  <si>
    <t>Proiectia contului de profit și pierdere la nivelul intregii activitati a intreprinderii, , fără investiția propusă în cadrul proiectului</t>
  </si>
  <si>
    <t>Proiectia contului de profit și pierdere la nivelul intregii activitati a intreprinderii, cu ajutor nerambursabil, pe perioada de implementare si operare a investitiei</t>
  </si>
  <si>
    <t>Tabel II.</t>
  </si>
  <si>
    <t>Tabel I</t>
  </si>
  <si>
    <t>Tabel II</t>
  </si>
  <si>
    <t>Completarea informațiilor se face în mod automat, în baza informațiilor introduse în foile de lucru Bilanț și Cont de profit și pierdere</t>
  </si>
  <si>
    <t>Proiectia indicatorilor la nivelul intregii activitati a intreprinderii, cu ajutor nerambursabil, pe perioada de implementare si operare a investitiei</t>
  </si>
  <si>
    <t>Proiectia indicatorilor la nivelul intregii activitati a intreprinderii, fără investiția propusă în cadrul proiectului</t>
  </si>
  <si>
    <t>Rata rentabilității comerciale = Profitul brut/Cifra de afaceri</t>
  </si>
  <si>
    <t>Indicatori financiari</t>
  </si>
  <si>
    <t>Rentabilitatea financiară = Profit net/Capital propriu</t>
  </si>
  <si>
    <t>Rentabilitatea economică = Profit brut/Active totale</t>
  </si>
  <si>
    <t>Rentabilitatea generală = Profit net/Cheltuieli totale</t>
  </si>
  <si>
    <t>Analiza rentabilității</t>
  </si>
  <si>
    <t>Rentabilitatea cifrei de afaceri = Profit net/Cifra de afaceri</t>
  </si>
  <si>
    <t>PROIECȚII FINANCIARE</t>
  </si>
  <si>
    <r>
      <t xml:space="preserve">Completați următoarele tabele astfel: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activitățile curente ale societății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curentă împreuna cu activitatea investiției.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</si>
  <si>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1: PROIECTII FINANCIARE - FARA ADOPTAREA PROIECTULUI DE INVESTITIE</t>
  </si>
  <si>
    <t>Nr</t>
  </si>
  <si>
    <t>AN 1</t>
  </si>
  <si>
    <t>AN 2</t>
  </si>
  <si>
    <t>AN 3</t>
  </si>
  <si>
    <t>AN 4</t>
  </si>
  <si>
    <t>AN 5</t>
  </si>
  <si>
    <t>AN 6</t>
  </si>
  <si>
    <t>INCASARI DIN ACTIVITATEA DE EXPLOATARE (fara investitie)</t>
  </si>
  <si>
    <t xml:space="preserve">Venituri din exploatare, incl TVA </t>
  </si>
  <si>
    <t>Venituri din vanzari produse</t>
  </si>
  <si>
    <t>Venituri din prestari servicii</t>
  </si>
  <si>
    <t>Venituri din vanzari marfuri</t>
  </si>
  <si>
    <t>Total incasari (intrari de lichiditati) din activitatea de exploatare (FARA proiect)</t>
  </si>
  <si>
    <t>PLATI DIN ACTIVITATEA DE EXPLOATARE (fara investitie)</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</si>
  <si>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</si>
  <si>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</si>
  <si>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</si>
  <si>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</si>
  <si>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</si>
  <si>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</si>
  <si>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</si>
  <si>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</si>
  <si>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</si>
  <si>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</si>
  <si>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</si>
  <si>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</si>
  <si>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Cheltuieli financiare (Cheltuieli privind dobanzile la imprumuturile contractate pentru activitatea aferenta investitiei)</t>
  </si>
  <si>
    <t>Total plati (iesiri de lichiditati) din activitatea de exploatare  (FARA proiect)</t>
  </si>
  <si>
    <t>Flux de lichiditati brut din activitatea de  exploatare  (FARA proiect)</t>
  </si>
  <si>
    <t>Plati TVA</t>
  </si>
  <si>
    <t>Rambursari TVA</t>
  </si>
  <si>
    <t>Impozit pe profit/venit</t>
  </si>
  <si>
    <t>Plati/incasari pentru impozite si taxe   (FARA proiect)</t>
  </si>
  <si>
    <t>Flux de lichiditati net din activitatea de  exploatare (FARA proiect)</t>
  </si>
  <si>
    <t xml:space="preserve">Disponibil de numerar la inceputul perioadei </t>
  </si>
  <si>
    <t xml:space="preserve">Disponibil de numerar la sfarsitul perioadei </t>
  </si>
  <si>
    <t>Tabel 2: PROIECTII FINANCIARE - CU ADOPTAREA PROIECTULUI DE INVESTITIE</t>
  </si>
  <si>
    <t>INCASARI DIN ACTIVITATEA DE EXPLOATARE  (cu adoptarea investitiei)</t>
  </si>
  <si>
    <t>Total incasari (intrari de lichiditati) din activitatea de exploatare (CU proiect)</t>
  </si>
  <si>
    <t>PLATI DIN ACTIVITATEA DE EXPLOATARE  (cu adoptarea investitiei)</t>
  </si>
  <si>
    <t>Total plati (iesiri de lichiditati) din activitatea de exploatare  (CU proiect)</t>
  </si>
  <si>
    <t>Flux de lichiditati brut din activitatea de  exploatare  (CU proiect)</t>
  </si>
  <si>
    <t>Plati/incasari pentru impozite si taxe   (CU proiect)</t>
  </si>
  <si>
    <t>Flux de lichiditati net din activitatea de  exploatare (CU proiect)</t>
  </si>
  <si>
    <t>ACTIVITATEA DE FINANTARE</t>
  </si>
  <si>
    <t>INCASARI DIN ACTIVITATEA DE FINANTARE</t>
  </si>
  <si>
    <t>Aport la capitalul societatii  (imprumuturi de la actionari/asociati)</t>
  </si>
  <si>
    <t>Credite pentru realizarea investiției</t>
  </si>
  <si>
    <t>Ajutor nerambursabil</t>
  </si>
  <si>
    <t>Total incasari (intrari de lichiditati) din activitatea de finantare</t>
  </si>
  <si>
    <t>PLATI DIN ACTIVITATEA DE FINANTARE</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</si>
  <si>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</si>
  <si>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</si>
  <si>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</si>
  <si>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</si>
  <si>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</si>
  <si>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</si>
  <si>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</si>
  <si>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Cresterea investitiilor in curs</t>
  </si>
  <si>
    <t>Total plati din investitii</t>
  </si>
  <si>
    <t>Flux de lichiditati din investitii</t>
  </si>
  <si>
    <t>Flux de lichiditati din investitii si finantare</t>
  </si>
  <si>
    <t>FLUX DE LICHIDITATI TOTAL 
(activitatile de exploatare, finantare, investitii)</t>
  </si>
  <si>
    <t>Tabel 3: PROIECTII FINANCIARE INCREMENTALE (marginale)</t>
  </si>
  <si>
    <t>ACTIVITATEA DE EXPLOATARE</t>
  </si>
  <si>
    <t>INCASARI DIN ACTIVITATEA DE EXPLOATARE  (marginale)</t>
  </si>
  <si>
    <t xml:space="preserve">Venituri din exploatare (marginale), incl TVA </t>
  </si>
  <si>
    <t>Total incasari din activitatea de exploatare (marginale)</t>
  </si>
  <si>
    <t>PLATI DIN ACTIVITATEA DE EXPLOATARE</t>
  </si>
  <si>
    <t xml:space="preserve">Cheltuieli de exploatare (marginale), incl TVA </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</si>
  <si>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</si>
  <si>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</si>
  <si>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</si>
  <si>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</si>
  <si>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</si>
  <si>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 xml:space="preserve"> Ajutor nerambursabil (inclusiv avans)</t>
  </si>
  <si>
    <t>Total incasari din finantare</t>
  </si>
  <si>
    <t>Total plati din finantare</t>
  </si>
  <si>
    <t>Flux de lichiditati din finantare</t>
  </si>
  <si>
    <t>FLUX DE LICHIDITATI TOTAL 
(exploatare, finantare, investitii)</t>
  </si>
  <si>
    <t>AN 7</t>
  </si>
  <si>
    <t>AN 8</t>
  </si>
  <si>
    <t>AN 9</t>
  </si>
  <si>
    <t>AN 10</t>
  </si>
  <si>
    <t>AN 11</t>
  </si>
  <si>
    <t>RENTABILITATE FINANCIARĂ</t>
  </si>
  <si>
    <t>In acest tabel sunt inregistrate incasarile si platile aferente activitatilor de exploatare si de investitii generate exclusiv de proiectul de investitie</t>
  </si>
  <si>
    <r>
      <t xml:space="preserve">TVA eligibil (nedeductibil) ?
</t>
    </r>
    <r>
      <rPr>
        <b/>
        <i/>
        <sz val="9"/>
        <rFont val="Calibri"/>
        <family val="2"/>
        <charset val="238"/>
        <scheme val="minor"/>
      </rPr>
      <t>(selecteaza)</t>
    </r>
  </si>
  <si>
    <t>NU</t>
  </si>
  <si>
    <t>Rata de actualizare financiară</t>
  </si>
  <si>
    <t>Implementare si operare (ani)</t>
  </si>
  <si>
    <t>Total incasari din exploatare</t>
  </si>
  <si>
    <t>Valoare reziduala*</t>
  </si>
  <si>
    <t>Incasari totale</t>
  </si>
  <si>
    <t>Total plati din exploatare</t>
  </si>
  <si>
    <t>Investitie</t>
  </si>
  <si>
    <t>Regularizare TVA</t>
  </si>
  <si>
    <t>Plati totale</t>
  </si>
  <si>
    <t>Flux de numerar net</t>
  </si>
  <si>
    <t>Flux de numerar net actualizat</t>
  </si>
  <si>
    <t>Investitie actualizata</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</si>
  <si>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</si>
  <si>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Activ</t>
  </si>
  <si>
    <t>Valoare de inventar (lei)</t>
  </si>
  <si>
    <t>Pondere (%)</t>
  </si>
  <si>
    <t>Durata de viata (ani)</t>
  </si>
  <si>
    <t>Durata de viata medie (ani)</t>
  </si>
  <si>
    <t>[completați cu denumirea activului]</t>
  </si>
  <si>
    <t>Fluxuri de numerar</t>
  </si>
  <si>
    <t>Valoare reziduala</t>
  </si>
  <si>
    <t>Total flux de numerar</t>
  </si>
  <si>
    <t>(durata de viață post operare rămasă, în ani)</t>
  </si>
  <si>
    <t>Post operare (ani)</t>
  </si>
  <si>
    <t>An</t>
  </si>
  <si>
    <t>Post operare (continuare)</t>
  </si>
  <si>
    <t>DA</t>
  </si>
  <si>
    <t>SUSTENABILITATEA FINANCIARĂ A INVESTIȚIEI</t>
  </si>
  <si>
    <t>Nr. Crt.</t>
  </si>
  <si>
    <t>CATEGORIA</t>
  </si>
  <si>
    <t>Credite pe termen lung, din care</t>
  </si>
  <si>
    <t>2.1.</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</si>
  <si>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</si>
  <si>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</si>
  <si>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</si>
  <si>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</si>
  <si>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</si>
  <si>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</si>
  <si>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</si>
  <si>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</si>
  <si>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</si>
  <si>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Dividende (inclusiv impozitele aferentăe)</t>
  </si>
  <si>
    <t>Total iesiri de lichiditati din activitatea finantare</t>
  </si>
  <si>
    <t>Flux de lichiditati din activitatea de finantare</t>
  </si>
  <si>
    <t>ACTIVITATEA DE INVESTITII</t>
  </si>
  <si>
    <r>
      <t>PLATI DIN ACTIVITATEA DE INVESTITII</t>
    </r>
    <r>
      <rPr>
        <sz val="9"/>
        <rFont val="Calibri"/>
        <family val="2"/>
        <scheme val="minor"/>
      </rPr>
      <t xml:space="preserve"> (inlcusiv reinvestirile din cadrul proiectului de investitii)</t>
    </r>
  </si>
  <si>
    <t>Cresterea investitiilor in curs (esalonat cf. Grafic realizare)</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</si>
  <si>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</si>
  <si>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</si>
  <si>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</si>
  <si>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</si>
  <si>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</si>
  <si>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11.1</t>
  </si>
  <si>
    <t>11.2.</t>
  </si>
  <si>
    <t>11.3.</t>
  </si>
  <si>
    <t>11.4.</t>
  </si>
  <si>
    <t>Venituri din subventii de exploatare aferente cifrei de afaceri nete</t>
  </si>
  <si>
    <t>11.5.</t>
  </si>
  <si>
    <t>Venituri din alte activitati</t>
  </si>
  <si>
    <t>11.6.</t>
  </si>
  <si>
    <t>12.</t>
  </si>
  <si>
    <t>12.1.</t>
  </si>
  <si>
    <t>Venituri din interese de participare</t>
  </si>
  <si>
    <t>12.2.</t>
  </si>
  <si>
    <t>Venituri din investitii si imprumuturi care fac parte din activele imobilizate</t>
  </si>
  <si>
    <t>12.3.</t>
  </si>
  <si>
    <t>Venituri din dobanzi</t>
  </si>
  <si>
    <t>12.4.</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</si>
  <si>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</si>
  <si>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</si>
  <si>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</si>
  <si>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Alte cheltuieli externe (cu energia si apa)</t>
  </si>
  <si>
    <t>Salarii si indemnizatii</t>
  </si>
  <si>
    <t>Alte cheltuieli de exploatare (prestatii externe, alte impozite, taxe si varsaminte asimilate, alte cheltuieli)</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</si>
  <si>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</si>
  <si>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</si>
  <si>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</si>
  <si>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</si>
  <si>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</si>
  <si>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</si>
  <si>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</si>
  <si>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</si>
  <si>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</si>
  <si>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</si>
  <si>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</si>
  <si>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</si>
  <si>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</si>
  <si>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SUSTENABILITATEA FINANCIARA INDEPLINITA</t>
  </si>
  <si>
    <t xml:space="preserve"> Proiectia fluxului de numerar la nivelul intregii activitati a intreprinderii, cu ajutor nerambursabil, pe perioada de implementare si operare a investitiei</t>
  </si>
  <si>
    <t>RIRF/C (rata interna de rentabilitate financiara a investiției)</t>
  </si>
  <si>
    <t>RIRF/K (rata interna de rentabilitate financiara a capitalului propriu)</t>
  </si>
  <si>
    <t>Rambursare credit</t>
  </si>
  <si>
    <t>Valoare TVA neeligibil</t>
  </si>
  <si>
    <t>din care subventii pentru investitii (ct 7584)</t>
  </si>
  <si>
    <t>an 12</t>
  </si>
  <si>
    <t>an 13</t>
  </si>
  <si>
    <t>Creante reprezentand dividende repartizate in cursul exercitiului financiar (ct. 463)</t>
  </si>
  <si>
    <t>10.a) Ajustări de valoare privind imobilizările corporale şi necorporale</t>
  </si>
  <si>
    <t xml:space="preserve">b) Ajustări de valoare privind activele circulante </t>
  </si>
  <si>
    <t>Alte incasari din activitatea de finantare</t>
  </si>
  <si>
    <t>Alte plati din activitatea de finantare</t>
  </si>
  <si>
    <t>Alte plati din activitatea de investitii</t>
  </si>
  <si>
    <t>PLATI DIN ACTIVITATEA DE INVESTITII</t>
  </si>
  <si>
    <t>ACTIVITATEA DE FINANTARE (fara investitie)</t>
  </si>
  <si>
    <t>ACTIVITATEA DE INVESTITII (fara adoptarea proiectului de investitii)</t>
  </si>
  <si>
    <t>ACTIVITATEA DE FINANTARE (cu adoptarea investitiei)</t>
  </si>
  <si>
    <t>ACTIVITATEA DE FINANTARE (marginale)</t>
  </si>
  <si>
    <t>PLATI DIN ACTIVITATEA DE EXPLOATARE (marginale)</t>
  </si>
  <si>
    <t>ACTIVITATEA DE INVESTITII (marginale)</t>
  </si>
  <si>
    <t>Credite altele decat cele pentru realizarea investiției</t>
  </si>
  <si>
    <t>Rate la imprumut - altele decat cofinantare la proiect</t>
  </si>
  <si>
    <t>Alte credite, leasing</t>
  </si>
  <si>
    <t>Cheltuieli financiare (Cheltuieli privind dobanzile la imprumuturile contractate altele decat cofinantare proiect)</t>
  </si>
  <si>
    <t>Incasari din vanzari produse</t>
  </si>
  <si>
    <t>Valoarea totala neeligibilă, inclusiv TVA aferenta precum si TVA recuperabila aferenta cheltuielilor eligibile</t>
  </si>
  <si>
    <t>Contribuţia solicitantului la cheltuieli neeligibile, inclusiv TVA aferenta precum si TVA recuperabila aferenta cheltuielilor eligibile</t>
  </si>
  <si>
    <t>1. Subvenţii pentru investiţii (ct 475)</t>
  </si>
  <si>
    <t>2. Venituri înregistrate în avans (ct 472)</t>
  </si>
  <si>
    <t>VFNA/C (valoarea financiara neta actualizata a investiției)</t>
  </si>
  <si>
    <t>VFNA/K (valoarea financiara neta actualizata a capitalului propriu)</t>
  </si>
  <si>
    <t>in cazul unui parteneriat de completeaza cumulat pentru solicitant si partener</t>
  </si>
  <si>
    <t>Denumirea cheltuielii</t>
  </si>
  <si>
    <t>Valoare cheltuială (lei)</t>
  </si>
  <si>
    <t>Valoare eligibilă (lei)</t>
  </si>
  <si>
    <t>Valoare neeligibilă (lei)</t>
  </si>
  <si>
    <t>Contribuție eligibilă întreprindere (lei)</t>
  </si>
  <si>
    <t>1=2+3</t>
  </si>
  <si>
    <t>2=5+6</t>
  </si>
  <si>
    <t>5=2*4</t>
  </si>
  <si>
    <t>6=2-5</t>
  </si>
  <si>
    <t>Activități de dezvoltare experimentă/ Subactivitate ...</t>
  </si>
  <si>
    <r>
      <t>Cheltuieli pentru instrumente și echipamente (active corporale sau obiecte de inventar), în măsura și pe durata acestei utilizări</t>
    </r>
    <r>
      <rPr>
        <b/>
        <sz val="12"/>
        <rFont val="Times New Roman"/>
        <family val="1"/>
      </rPr>
      <t>*</t>
    </r>
  </si>
  <si>
    <t>Cheltuieli pentru achiziția de active fixe necorporale (cunoștințe tehnice, brevete, drepturi de utilizare) cumpărate sau obținute cu licență din surse externe</t>
  </si>
  <si>
    <t>Cheltuieli de amortizare pentru clădiri şi spaţii, în măsura şi pe durata utilizării acestor clădiri şi spaţii pentru activitatea …. din proiect</t>
  </si>
  <si>
    <t>Activități de inovare (pentru IMM-uri)</t>
  </si>
  <si>
    <t>Inovare de proces și organizațională (pentru IMM-uri)</t>
  </si>
  <si>
    <t>Cheltuieli eligibile indirecte</t>
  </si>
  <si>
    <t>Total cheltuieli eligibile</t>
  </si>
  <si>
    <t>Cheltuieli integral neeligibile</t>
  </si>
  <si>
    <t>TVA deductibil</t>
  </si>
  <si>
    <t>Cheltuieli pentru audit final</t>
  </si>
  <si>
    <t>...</t>
  </si>
  <si>
    <t>Total cheltuieli neeligibile</t>
  </si>
  <si>
    <t>Total cheltuieli</t>
  </si>
  <si>
    <t>DEVIZ INTREPRINDERE</t>
  </si>
  <si>
    <t>Cheltuieli cu personalul (cheltuieli salariale si de deplasare</t>
  </si>
  <si>
    <t>Cheltuielile aferente serviciilor de cercetare, precum și serviciilor de consultanță și serviciilor echivalente folosite exclusiv pentru activitatile din proiect **</t>
  </si>
  <si>
    <t>Cheltuieli pentru achiziţia de substanţe, materiale, plante, animale de laborator, consumabile şi alte produse similare necesare desfăşurării activitatilor din proiect</t>
  </si>
  <si>
    <t>**) In cazul proiectelor în parteneriat, cheltuielile pentru servicii de CD, de consultanță și servicii echivalente pentru activitățile de CD nu sunt eligibile pentru organizația de cercetare</t>
  </si>
  <si>
    <t>*) În cazul în care instrumentele și echipamente nu sunt folosite pe întreaga lor durată de viață în contractul de finanțare pentru activități de cercetare-dezvoltare, sunt considerate eligibile doar costurile de amortizare corespunzătoare duratei acestor activități, calculate pe baza principiilor contabile general acceptate</t>
  </si>
  <si>
    <t>Cheltuieli pentru obținerea, validarea și protejarea brevetelor și altor active necorporale</t>
  </si>
  <si>
    <t>Cheltuieli pentru achiziționarea de servicii de consultanta in domeniul inovarii</t>
  </si>
  <si>
    <t>Cheltuieli pentru detașarea de personal de inalta calificare</t>
  </si>
  <si>
    <t>Cheltuieli pentru achiziționarea de servicii de sprijinire a inovarii</t>
  </si>
  <si>
    <t>Cheltuieli de personal (salarii si deplasare)</t>
  </si>
  <si>
    <t>Cheltuieli pentru achiziţia de active fixe necorporale (cunoștințe tehnice, brevete, drepturi de utilizare)</t>
  </si>
  <si>
    <t>Cheltuieli pentru achiziţia de servicii de cercetare din surse externe</t>
  </si>
  <si>
    <t>Cheltuieli de amortizare pentru cladiri si spatii</t>
  </si>
  <si>
    <t>Cheltuieli de regie (indirecte) – (sunt eligibile prin aplicarea unei rate forfetare de pana la 25 % din totalul costurilor directe eligibile, fără a lua în considerare costurile eligibile pentru investiții inițiale pentru inovare și exceptând costurile directe eligibile pentru achizitia de servicii)</t>
  </si>
  <si>
    <t>Cheltuielile pentru achiziția de active necorporale (cunoștințe tehnice, brevete, drepturi de utilizare),</t>
  </si>
  <si>
    <t>Cheltuielile pentru achiziția de active corporale de tip instalații, utilaje, echipamente</t>
  </si>
  <si>
    <t>Cheltuieli pentru achiziţia de materiale, consumabile şi alte produse similare suportate direct ca urmare a activității de inovare de proces și organizațională</t>
  </si>
  <si>
    <t>Cheltuieli pentru informare si publicitate</t>
  </si>
  <si>
    <t>Cheltuieli pentru management de proiect</t>
  </si>
  <si>
    <t>Intensitate a intervenției publice (%)</t>
  </si>
  <si>
    <t>Valoarea asistenței financiare nerambursabile (lei)</t>
  </si>
  <si>
    <t>2=5</t>
  </si>
  <si>
    <t>5=2</t>
  </si>
  <si>
    <t>Activități de dezvoltare experimentală</t>
  </si>
  <si>
    <t>Cheltuieli pentru instrumente și echipamente (active corporale sau obiecte de inventar), în măsura și pe durata activităților de dezvoltare experimentală*</t>
  </si>
  <si>
    <t>Alte cheltuieli de exploatare pentru achiziția materialelor,consumabilelor și a altor produse similare</t>
  </si>
  <si>
    <t>Cheltuieli de regie (indirecte) – (sunt eligibile prin aplicarea unei rate forfetare de pana la 25 % din totalul costurilor directe eligibile, exceptând costurile directe eligibile pentru achiziția de servicii)</t>
  </si>
  <si>
    <t>TVA deductibilă</t>
  </si>
  <si>
    <t>Cheltuieli pentru audit</t>
  </si>
  <si>
    <t>Cheltuielile eligibile pentru investiții inițiale pentru inovare (Introducerea în producţie a rezultatelor cercetării)</t>
  </si>
  <si>
    <t>Cheltuieli cu personalul, în măsura în care aceștia sunt angajați pentru proiect (cheltuieli salariale si de deplasare</t>
  </si>
  <si>
    <t>DEVIZ ORGANIZATIE DE CERCETARE</t>
  </si>
  <si>
    <t>NOTĂ :</t>
  </si>
  <si>
    <t>*) În cazul în care instrumentele și echipamente nu sunt folosite pe întreaga lor durată de viață în acordul de parteneriat, sunt considerate eligibile doar costurile de amortizare corespunzătoare duratei activităților CD de colaborare, calculate pe baza principiilor contabile general acceptate</t>
  </si>
  <si>
    <t>DEVIZ CUMULAT INTREPRINDERE SI ORGANIZATIE DE CERCETARE</t>
  </si>
  <si>
    <t>Contribuție eligibilă organizatie cercetare (lei)</t>
  </si>
  <si>
    <t>in cazul unui parteneriat se completeaza cumulat pentru solicitant si partener</t>
  </si>
  <si>
    <t>in cazul unui parteneriat se completeaza doar cu datele solicitantului / liderului</t>
  </si>
  <si>
    <t>Cheltuieli pentru achiziţia de instrumente și echipamente (active corporale și obiecte de inventar), în măsura şi pe durata utilizării acestora în cadrul proiectului</t>
  </si>
  <si>
    <t>Cheltuieli de amortizare pentru clădiri şi spaţii, în măsura şi pe durata utilizării acestor clădiri şi spaţii pentru activitatea din proiect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</si>
</sst>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e_i_-;\-* #,##0.00\ _l_e_i_-;_-* &quot;-&quot;??\ _l_e_i_-;_-@_-"/>
    <numFmt numFmtId="165" formatCode="_-* #,##0\ _l_e_i_-;\-* #,##0\ _l_e_i_-;_-* &quot;-&quot;??\ _l_e_i_-;_-@_-"/>
  </numFmts>
  <fonts count="64"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b/>
      <sz val="12"/>
      <name val="Times New Roman"/>
      <family val="1"/>
    </font>
    <font>
      <b/>
      <sz val="10"/>
      <name val="Arial"/>
      <family val="2"/>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10"/>
      <name val="Calibri"/>
      <family val="2"/>
      <charset val="238"/>
    </font>
    <font>
      <i/>
      <sz val="10"/>
      <color theme="1"/>
      <name val="Calibri"/>
      <family val="2"/>
      <charset val="238"/>
      <scheme val="minor"/>
    </font>
    <font>
      <b/>
      <sz val="10"/>
      <color rgb="FFFF0000"/>
      <name val="Calibri"/>
      <family val="2"/>
      <charset val="238"/>
      <scheme val="minor"/>
    </font>
    <font>
      <sz val="10"/>
      <color theme="1"/>
      <name val="Calibri"/>
      <family val="2"/>
      <scheme val="minor"/>
    </font>
    <font>
      <b/>
      <sz val="10"/>
      <color theme="1"/>
      <name val="Calibri"/>
      <family val="2"/>
      <scheme val="minor"/>
    </font>
    <font>
      <b/>
      <sz val="9"/>
      <color theme="1"/>
      <name val="Calibri"/>
      <family val="2"/>
      <charset val="238"/>
      <scheme val="minor"/>
    </font>
    <font>
      <b/>
      <i/>
      <sz val="9"/>
      <name val="Calibri"/>
      <family val="2"/>
      <charset val="238"/>
      <scheme val="minor"/>
    </font>
    <font>
      <sz val="9"/>
      <name val="Times New Roman"/>
      <family val="1"/>
      <charset val="238"/>
    </font>
    <font>
      <b/>
      <sz val="10"/>
      <name val="Trebuchet MS"/>
      <family val="2"/>
    </font>
    <font>
      <b/>
      <sz val="12"/>
      <color theme="1"/>
      <name val="Times New Roman"/>
      <family val="1"/>
    </font>
    <font>
      <sz val="10"/>
      <name val="Trebuchet MS"/>
      <family val="2"/>
    </font>
    <font>
      <sz val="9"/>
      <name val="Calibri"/>
      <family val="2"/>
      <scheme val="minor"/>
    </font>
    <font>
      <sz val="9"/>
      <color indexed="81"/>
      <name val="Tahoma"/>
      <family val="2"/>
    </font>
    <font>
      <b/>
      <sz val="9"/>
      <color indexed="81"/>
      <name val="Tahoma"/>
      <family val="2"/>
    </font>
    <font>
      <sz val="10"/>
      <color rgb="FFFF0000"/>
      <name val="Calibri"/>
      <family val="2"/>
      <charset val="238"/>
      <scheme val="minor"/>
    </font>
    <font>
      <i/>
      <sz val="10"/>
      <name val="Calibri"/>
      <family val="2"/>
      <charset val="238"/>
      <scheme val="minor"/>
    </font>
    <font>
      <sz val="9"/>
      <color rgb="FFFF0000"/>
      <name val="Calibri"/>
      <family val="2"/>
      <scheme val="minor"/>
    </font>
    <font>
      <b/>
      <sz val="9"/>
      <color rgb="FFFF0000"/>
      <name val="Calibri"/>
      <family val="2"/>
      <charset val="238"/>
      <scheme val="minor"/>
    </font>
    <font>
      <sz val="10"/>
      <color rgb="FFFF0000"/>
      <name val="Trebuchet MS"/>
      <family val="2"/>
    </font>
    <font>
      <sz val="9"/>
      <color rgb="FFFF0000"/>
      <name val="Calibri"/>
      <family val="2"/>
      <charset val="238"/>
      <scheme val="minor"/>
    </font>
    <font>
      <sz val="11"/>
      <color rgb="FFFF0000"/>
      <name val="Times New Roman"/>
      <family val="1"/>
    </font>
    <font>
      <sz val="10"/>
      <color rgb="FFFF0000"/>
      <name val="Calibri"/>
      <family val="2"/>
      <charset val="238"/>
    </font>
    <font>
      <b/>
      <sz val="10"/>
      <color rgb="FFFF0000"/>
      <name val="Trebuchet MS"/>
      <family val="2"/>
    </font>
    <font>
      <sz val="9"/>
      <color rgb="FFFF0000"/>
      <name val="Times New Roman"/>
      <family val="1"/>
      <charset val="238"/>
    </font>
    <font>
      <b/>
      <sz val="12"/>
      <color rgb="FFFF0000"/>
      <name val="Times New Roman"/>
      <family val="1"/>
    </font>
    <font>
      <sz val="12"/>
      <name val="Times New Roman"/>
      <family val="1"/>
    </font>
    <font>
      <b/>
      <sz val="10"/>
      <color theme="1"/>
      <name val="Calibri"/>
      <family val="2"/>
    </font>
    <font>
      <b/>
      <sz val="10"/>
      <name val="Calibri"/>
      <family val="2"/>
    </font>
    <font>
      <sz val="12"/>
      <color theme="1"/>
      <name val="Times New Roman"/>
      <family val="1"/>
    </font>
    <font>
      <sz val="11"/>
      <name val="Calibri"/>
      <family val="2"/>
      <charset val="238"/>
      <scheme val="minor"/>
    </font>
    <font>
      <sz val="7"/>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6" tint="0.59999389629810485"/>
        <bgColor indexed="64"/>
      </patternFill>
    </fill>
    <fill>
      <patternFill patternType="solid">
        <fgColor theme="4" tint="0.59999389629810485"/>
        <bgColor indexed="64"/>
      </patternFill>
    </fill>
  </fills>
  <borders count="3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rgb="FF000000"/>
      </left>
      <right/>
      <top style="medium">
        <color rgb="FF000000"/>
      </top>
      <bottom/>
      <diagonal/>
    </border>
    <border>
      <left style="medium">
        <color rgb="FF000000"/>
      </left>
      <right/>
      <top/>
      <bottom/>
      <diagonal/>
    </border>
    <border>
      <left/>
      <right/>
      <top style="medium">
        <color rgb="FF000000"/>
      </top>
      <bottom/>
      <diagonal/>
    </border>
  </borders>
  <cellStyleXfs count="11">
    <xf numFmtId="0" fontId="0" fillId="0" borderId="0"/>
    <xf numFmtId="0" fontId="12" fillId="0" borderId="0"/>
    <xf numFmtId="0" fontId="4" fillId="0" borderId="0"/>
    <xf numFmtId="9" fontId="13" fillId="0" borderId="0" applyFont="0" applyFill="0" applyBorder="0" applyAlignment="0" applyProtection="0"/>
    <xf numFmtId="0" fontId="3" fillId="0" borderId="0"/>
    <xf numFmtId="0" fontId="31" fillId="0" borderId="0"/>
    <xf numFmtId="0" fontId="2" fillId="0" borderId="0"/>
    <xf numFmtId="0" fontId="3" fillId="0" borderId="0"/>
    <xf numFmtId="0" fontId="32" fillId="0" borderId="0">
      <alignment wrapText="1"/>
    </xf>
    <xf numFmtId="9" fontId="33" fillId="0" borderId="0" applyFont="0" applyFill="0" applyBorder="0" applyAlignment="0" applyProtection="0"/>
    <xf numFmtId="164" fontId="33" fillId="0" borderId="0" applyFont="0" applyFill="0" applyBorder="0" applyAlignment="0" applyProtection="0"/>
  </cellStyleXfs>
  <cellXfs count="502">
    <xf numFmtId="0" fontId="0" fillId="0" borderId="0" xfId="0"/>
    <xf numFmtId="0" fontId="19" fillId="0" borderId="0" xfId="0" applyFont="1" applyFill="1" applyAlignment="1" applyProtection="1">
      <alignment vertical="top"/>
    </xf>
    <xf numFmtId="0" fontId="21" fillId="0" borderId="3" xfId="0" applyFont="1" applyBorder="1" applyAlignment="1" applyProtection="1">
      <alignment vertical="top" wrapText="1"/>
    </xf>
    <xf numFmtId="4" fontId="20" fillId="0" borderId="0" xfId="0" applyNumberFormat="1" applyFont="1" applyAlignment="1" applyProtection="1">
      <alignment vertical="top"/>
    </xf>
    <xf numFmtId="0" fontId="20" fillId="0" borderId="0" xfId="0" applyFont="1" applyAlignment="1" applyProtection="1">
      <alignment vertical="top"/>
    </xf>
    <xf numFmtId="0" fontId="21" fillId="0" borderId="0" xfId="0" applyFont="1" applyAlignment="1" applyProtection="1">
      <alignment vertical="top"/>
    </xf>
    <xf numFmtId="3" fontId="20" fillId="0" borderId="3" xfId="0" applyNumberFormat="1" applyFont="1" applyBorder="1" applyAlignment="1" applyProtection="1">
      <alignment vertical="top" wrapText="1"/>
    </xf>
    <xf numFmtId="4" fontId="20" fillId="2" borderId="3" xfId="0" applyNumberFormat="1" applyFont="1" applyFill="1" applyBorder="1" applyAlignment="1" applyProtection="1">
      <alignment horizontal="right" vertical="top"/>
      <protection locked="0"/>
    </xf>
    <xf numFmtId="4" fontId="20" fillId="0" borderId="3" xfId="0" applyNumberFormat="1" applyFont="1" applyBorder="1" applyAlignment="1" applyProtection="1">
      <alignment horizontal="right" vertical="top"/>
    </xf>
    <xf numFmtId="3" fontId="21" fillId="0" borderId="3" xfId="0" applyNumberFormat="1" applyFont="1" applyBorder="1" applyAlignment="1" applyProtection="1">
      <alignment vertical="top" wrapText="1"/>
    </xf>
    <xf numFmtId="4" fontId="21" fillId="0" borderId="3" xfId="0" applyNumberFormat="1" applyFont="1" applyBorder="1" applyAlignment="1" applyProtection="1">
      <alignment horizontal="right" vertical="top"/>
    </xf>
    <xf numFmtId="0" fontId="20" fillId="0" borderId="0" xfId="0" applyFont="1" applyBorder="1" applyAlignment="1" applyProtection="1">
      <alignment vertical="top"/>
    </xf>
    <xf numFmtId="4" fontId="21" fillId="0" borderId="3" xfId="0" applyNumberFormat="1" applyFont="1" applyBorder="1" applyAlignment="1" applyProtection="1">
      <alignment vertical="top"/>
    </xf>
    <xf numFmtId="4" fontId="20" fillId="0" borderId="3" xfId="0" applyNumberFormat="1" applyFont="1" applyFill="1" applyBorder="1" applyAlignment="1" applyProtection="1">
      <alignment horizontal="right" vertical="top"/>
    </xf>
    <xf numFmtId="4" fontId="21" fillId="2" borderId="3" xfId="0" applyNumberFormat="1" applyFont="1" applyFill="1" applyBorder="1" applyAlignment="1" applyProtection="1">
      <alignment horizontal="right" vertical="top"/>
      <protection locked="0"/>
    </xf>
    <xf numFmtId="0" fontId="20" fillId="0" borderId="0" xfId="0" applyFont="1" applyAlignment="1" applyProtection="1">
      <alignment vertical="top" wrapText="1"/>
    </xf>
    <xf numFmtId="4" fontId="21" fillId="0" borderId="3" xfId="0" applyNumberFormat="1" applyFont="1" applyFill="1" applyBorder="1" applyAlignment="1" applyProtection="1">
      <alignment horizontal="center" vertical="top"/>
    </xf>
    <xf numFmtId="0" fontId="21" fillId="0" borderId="3" xfId="0" applyFont="1" applyBorder="1" applyAlignment="1" applyProtection="1">
      <alignment vertical="top"/>
    </xf>
    <xf numFmtId="4" fontId="20" fillId="2" borderId="3" xfId="0" applyNumberFormat="1" applyFont="1" applyFill="1" applyBorder="1" applyAlignment="1" applyProtection="1">
      <alignment vertical="top"/>
      <protection locked="0"/>
    </xf>
    <xf numFmtId="4" fontId="20" fillId="0" borderId="3" xfId="0" applyNumberFormat="1" applyFont="1" applyBorder="1" applyAlignment="1" applyProtection="1">
      <alignment vertical="top"/>
    </xf>
    <xf numFmtId="0" fontId="0" fillId="0" borderId="0" xfId="0" applyFont="1" applyAlignment="1" applyProtection="1">
      <alignment vertical="top"/>
    </xf>
    <xf numFmtId="4" fontId="21" fillId="2" borderId="3" xfId="0" applyNumberFormat="1" applyFont="1" applyFill="1" applyBorder="1" applyAlignment="1" applyProtection="1">
      <alignment vertical="top"/>
      <protection locked="0"/>
    </xf>
    <xf numFmtId="0" fontId="14" fillId="0" borderId="0" xfId="0" applyFont="1" applyFill="1" applyAlignment="1">
      <alignment vertical="top"/>
    </xf>
    <xf numFmtId="0" fontId="20" fillId="0" borderId="3" xfId="0" applyFont="1" applyBorder="1" applyAlignment="1" applyProtection="1">
      <alignment vertical="top" wrapText="1"/>
    </xf>
    <xf numFmtId="0" fontId="20" fillId="0" borderId="0" xfId="0" applyFont="1" applyBorder="1" applyAlignment="1" applyProtection="1">
      <alignment vertical="top" wrapText="1"/>
    </xf>
    <xf numFmtId="0" fontId="0" fillId="0" borderId="0" xfId="0" applyFont="1" applyAlignment="1">
      <alignment vertical="top"/>
    </xf>
    <xf numFmtId="3" fontId="21" fillId="0" borderId="3" xfId="0" applyNumberFormat="1" applyFont="1" applyBorder="1" applyAlignment="1" applyProtection="1">
      <alignment vertical="top"/>
    </xf>
    <xf numFmtId="4" fontId="20" fillId="0" borderId="0" xfId="0" applyNumberFormat="1" applyFont="1" applyAlignment="1" applyProtection="1">
      <alignment vertical="top" wrapText="1"/>
    </xf>
    <xf numFmtId="0" fontId="20" fillId="3" borderId="3" xfId="0" applyFont="1" applyFill="1" applyBorder="1" applyAlignment="1" applyProtection="1">
      <alignment vertical="top" wrapText="1"/>
    </xf>
    <xf numFmtId="4" fontId="20" fillId="2" borderId="3" xfId="1" applyNumberFormat="1" applyFont="1" applyFill="1" applyBorder="1" applyAlignment="1" applyProtection="1">
      <alignment horizontal="right" vertical="top"/>
      <protection locked="0"/>
    </xf>
    <xf numFmtId="4" fontId="19" fillId="4" borderId="3" xfId="1" applyNumberFormat="1" applyFont="1" applyFill="1" applyBorder="1" applyAlignment="1" applyProtection="1">
      <alignment horizontal="right" vertical="top"/>
      <protection locked="0"/>
    </xf>
    <xf numFmtId="4" fontId="21" fillId="3" borderId="3" xfId="0" applyNumberFormat="1" applyFont="1" applyFill="1" applyBorder="1" applyAlignment="1" applyProtection="1">
      <alignment horizontal="right" vertical="top"/>
    </xf>
    <xf numFmtId="4" fontId="20" fillId="3" borderId="3" xfId="0" applyNumberFormat="1" applyFont="1" applyFill="1" applyBorder="1" applyAlignment="1" applyProtection="1">
      <alignment horizontal="right" vertical="top"/>
    </xf>
    <xf numFmtId="4" fontId="20" fillId="3" borderId="3" xfId="0" applyNumberFormat="1" applyFont="1" applyFill="1" applyBorder="1" applyAlignment="1" applyProtection="1">
      <alignment vertical="top"/>
    </xf>
    <xf numFmtId="0" fontId="20" fillId="0" borderId="0" xfId="0" applyFont="1" applyFill="1" applyAlignment="1" applyProtection="1">
      <alignment vertical="top"/>
    </xf>
    <xf numFmtId="0" fontId="0" fillId="0" borderId="0" xfId="0" applyFont="1" applyFill="1" applyAlignment="1" applyProtection="1">
      <alignment vertical="top"/>
    </xf>
    <xf numFmtId="0" fontId="20" fillId="0" borderId="0" xfId="0" applyFont="1" applyFill="1" applyAlignment="1" applyProtection="1">
      <alignment horizontal="left" vertical="top"/>
    </xf>
    <xf numFmtId="4" fontId="21" fillId="0" borderId="0" xfId="0" applyNumberFormat="1" applyFont="1" applyFill="1" applyAlignment="1" applyProtection="1">
      <alignment horizontal="center" vertical="top"/>
    </xf>
    <xf numFmtId="4" fontId="20" fillId="0" borderId="0" xfId="0" applyNumberFormat="1" applyFont="1" applyFill="1" applyBorder="1" applyAlignment="1" applyProtection="1">
      <alignment horizontal="right" vertical="top"/>
    </xf>
    <xf numFmtId="0" fontId="28" fillId="0" borderId="0" xfId="0" applyFont="1" applyAlignment="1" applyProtection="1">
      <alignment vertical="top" wrapText="1"/>
    </xf>
    <xf numFmtId="0" fontId="19" fillId="0" borderId="0" xfId="0" applyFont="1" applyAlignment="1" applyProtection="1">
      <alignment horizontal="center" vertical="top"/>
    </xf>
    <xf numFmtId="0" fontId="25" fillId="0" borderId="0" xfId="0" applyFont="1" applyFill="1" applyAlignment="1" applyProtection="1">
      <alignment vertical="top" wrapText="1"/>
    </xf>
    <xf numFmtId="0" fontId="19" fillId="0" borderId="0" xfId="0" applyFont="1" applyBorder="1" applyAlignment="1" applyProtection="1">
      <alignment horizontal="center" vertical="top"/>
    </xf>
    <xf numFmtId="0" fontId="9" fillId="0" borderId="0" xfId="0" applyFont="1" applyAlignment="1" applyProtection="1">
      <alignment horizontal="center" vertical="top"/>
    </xf>
    <xf numFmtId="3" fontId="21" fillId="0" borderId="3" xfId="0" applyNumberFormat="1" applyFont="1" applyFill="1" applyBorder="1" applyAlignment="1" applyProtection="1">
      <alignment horizontal="left" vertical="top"/>
    </xf>
    <xf numFmtId="3" fontId="26" fillId="0" borderId="0" xfId="0" applyNumberFormat="1" applyFont="1" applyFill="1" applyBorder="1" applyAlignment="1" applyProtection="1">
      <alignment horizontal="center" vertical="top"/>
    </xf>
    <xf numFmtId="0" fontId="25" fillId="0" borderId="0" xfId="0" applyFont="1" applyFill="1" applyAlignment="1" applyProtection="1">
      <alignment vertical="top"/>
    </xf>
    <xf numFmtId="3" fontId="10" fillId="0" borderId="0" xfId="0" applyNumberFormat="1" applyFont="1" applyFill="1" applyBorder="1" applyAlignment="1" applyProtection="1">
      <alignment horizontal="center" vertical="top"/>
    </xf>
    <xf numFmtId="3" fontId="20" fillId="0" borderId="3" xfId="0" applyNumberFormat="1" applyFont="1" applyFill="1" applyBorder="1" applyAlignment="1" applyProtection="1">
      <alignment horizontal="left" vertical="top"/>
    </xf>
    <xf numFmtId="3" fontId="20" fillId="0" borderId="3" xfId="0" applyNumberFormat="1" applyFont="1" applyFill="1" applyBorder="1" applyAlignment="1" applyProtection="1">
      <alignment horizontal="left" vertical="top" wrapText="1"/>
    </xf>
    <xf numFmtId="4" fontId="26" fillId="0" borderId="3" xfId="0" applyNumberFormat="1" applyFont="1" applyFill="1" applyBorder="1" applyAlignment="1" applyProtection="1">
      <alignment horizontal="right" vertical="top"/>
    </xf>
    <xf numFmtId="3" fontId="19" fillId="0" borderId="0" xfId="0" applyNumberFormat="1" applyFont="1" applyFill="1" applyBorder="1" applyAlignment="1" applyProtection="1">
      <alignment horizontal="center" vertical="top"/>
    </xf>
    <xf numFmtId="3" fontId="9" fillId="0" borderId="0" xfId="0" applyNumberFormat="1" applyFont="1" applyFill="1" applyBorder="1" applyAlignment="1" applyProtection="1">
      <alignment horizontal="center" vertical="top"/>
    </xf>
    <xf numFmtId="3" fontId="21" fillId="0" borderId="3" xfId="0" applyNumberFormat="1" applyFont="1" applyFill="1" applyBorder="1" applyAlignment="1" applyProtection="1">
      <alignment horizontal="right" vertical="top" wrapText="1"/>
    </xf>
    <xf numFmtId="4" fontId="21" fillId="0" borderId="3" xfId="0" applyNumberFormat="1" applyFont="1" applyFill="1" applyBorder="1" applyAlignment="1" applyProtection="1">
      <alignment horizontal="right" vertical="top"/>
    </xf>
    <xf numFmtId="0" fontId="28" fillId="0" borderId="0" xfId="0" applyFont="1" applyFill="1" applyAlignment="1" applyProtection="1">
      <alignment vertical="top"/>
    </xf>
    <xf numFmtId="0" fontId="28" fillId="0" borderId="0" xfId="0" applyFont="1" applyFill="1" applyAlignment="1" applyProtection="1">
      <alignment vertical="top" wrapText="1"/>
    </xf>
    <xf numFmtId="0" fontId="25" fillId="0" borderId="0" xfId="0" applyFont="1" applyAlignment="1" applyProtection="1">
      <alignment vertical="top" wrapText="1"/>
    </xf>
    <xf numFmtId="49" fontId="26" fillId="0" borderId="3" xfId="0" applyNumberFormat="1" applyFont="1" applyFill="1" applyBorder="1" applyAlignment="1" applyProtection="1">
      <alignment horizontal="left" vertical="top"/>
    </xf>
    <xf numFmtId="0" fontId="26" fillId="0" borderId="3" xfId="0" applyFont="1" applyFill="1" applyBorder="1" applyAlignment="1" applyProtection="1">
      <alignment horizontal="right" vertical="top" wrapText="1"/>
    </xf>
    <xf numFmtId="3" fontId="17" fillId="0" borderId="0" xfId="0" applyNumberFormat="1" applyFont="1" applyFill="1" applyBorder="1" applyAlignment="1" applyProtection="1">
      <alignment horizontal="center" vertical="top"/>
    </xf>
    <xf numFmtId="0" fontId="19" fillId="0" borderId="0" xfId="0" applyFont="1" applyFill="1" applyBorder="1" applyAlignment="1" applyProtection="1">
      <alignment horizontal="left" vertical="top"/>
    </xf>
    <xf numFmtId="0" fontId="19" fillId="0" borderId="0" xfId="0" applyFont="1" applyFill="1" applyBorder="1" applyAlignment="1" applyProtection="1">
      <alignment vertical="top" wrapText="1"/>
    </xf>
    <xf numFmtId="4" fontId="21" fillId="0" borderId="0" xfId="0" applyNumberFormat="1" applyFont="1" applyFill="1" applyBorder="1" applyAlignment="1" applyProtection="1">
      <alignment horizontal="right" vertical="top"/>
    </xf>
    <xf numFmtId="4" fontId="21" fillId="0" borderId="0" xfId="0" applyNumberFormat="1" applyFont="1" applyFill="1" applyBorder="1" applyAlignment="1" applyProtection="1">
      <alignment horizontal="center" vertical="top"/>
    </xf>
    <xf numFmtId="3" fontId="11" fillId="0" borderId="0" xfId="0" applyNumberFormat="1" applyFont="1" applyFill="1" applyBorder="1" applyAlignment="1" applyProtection="1">
      <alignment horizontal="center" vertical="top"/>
    </xf>
    <xf numFmtId="0" fontId="26" fillId="0" borderId="0" xfId="0" applyFont="1" applyFill="1" applyBorder="1" applyAlignment="1" applyProtection="1">
      <alignment vertical="top" wrapText="1"/>
    </xf>
    <xf numFmtId="0" fontId="7" fillId="0" borderId="0" xfId="0" applyFont="1" applyFill="1" applyAlignment="1" applyProtection="1">
      <alignment vertical="top"/>
    </xf>
    <xf numFmtId="0" fontId="11" fillId="0" borderId="0" xfId="0" applyFont="1" applyAlignment="1" applyProtection="1">
      <alignment horizontal="center" vertical="top"/>
    </xf>
    <xf numFmtId="4" fontId="26" fillId="0" borderId="3" xfId="0" applyNumberFormat="1" applyFont="1" applyBorder="1" applyAlignment="1" applyProtection="1">
      <alignment horizontal="right" vertical="top"/>
    </xf>
    <xf numFmtId="0" fontId="26" fillId="0" borderId="0" xfId="0" applyFont="1" applyAlignment="1" applyProtection="1">
      <alignment horizontal="center" vertical="top"/>
    </xf>
    <xf numFmtId="0" fontId="26" fillId="0" borderId="0" xfId="0" applyFont="1" applyBorder="1" applyAlignment="1" applyProtection="1">
      <alignment horizontal="center" vertical="top"/>
    </xf>
    <xf numFmtId="0" fontId="8" fillId="0" borderId="0" xfId="0" applyFont="1" applyAlignment="1" applyProtection="1">
      <alignment horizontal="center" vertical="top"/>
    </xf>
    <xf numFmtId="0" fontId="26" fillId="0" borderId="0" xfId="0" applyFont="1" applyAlignment="1" applyProtection="1">
      <alignment horizontal="left" vertical="top"/>
    </xf>
    <xf numFmtId="0" fontId="26" fillId="0" borderId="0" xfId="0" applyFont="1" applyAlignment="1" applyProtection="1">
      <alignment horizontal="right" vertical="top" wrapText="1"/>
    </xf>
    <xf numFmtId="0" fontId="10" fillId="0" borderId="0" xfId="0" applyFont="1" applyAlignment="1" applyProtection="1">
      <alignment horizontal="center" vertical="top"/>
    </xf>
    <xf numFmtId="0" fontId="21" fillId="0" borderId="0" xfId="0" applyFont="1" applyFill="1" applyBorder="1" applyAlignment="1" applyProtection="1">
      <alignment horizontal="left" vertical="top" wrapText="1"/>
    </xf>
    <xf numFmtId="0" fontId="19" fillId="0" borderId="0" xfId="0" applyFont="1" applyAlignment="1" applyProtection="1">
      <alignment horizontal="left" vertical="top"/>
    </xf>
    <xf numFmtId="0" fontId="20" fillId="0" borderId="0" xfId="0" applyFont="1" applyFill="1" applyBorder="1" applyAlignment="1" applyProtection="1">
      <alignment horizontal="left" vertical="top" wrapText="1"/>
    </xf>
    <xf numFmtId="0" fontId="20" fillId="0" borderId="0" xfId="0" applyFont="1" applyAlignment="1" applyProtection="1">
      <alignment horizontal="left" vertical="top"/>
    </xf>
    <xf numFmtId="4" fontId="21" fillId="0" borderId="0" xfId="0" applyNumberFormat="1" applyFont="1" applyBorder="1" applyAlignment="1" applyProtection="1">
      <alignment horizontal="right" vertical="top"/>
    </xf>
    <xf numFmtId="4" fontId="21" fillId="0" borderId="0" xfId="0" applyNumberFormat="1" applyFont="1" applyBorder="1" applyAlignment="1" applyProtection="1">
      <alignment horizontal="center" vertical="top"/>
    </xf>
    <xf numFmtId="4" fontId="20" fillId="0" borderId="0" xfId="0" applyNumberFormat="1" applyFont="1" applyBorder="1" applyAlignment="1" applyProtection="1">
      <alignment horizontal="right" vertical="top"/>
    </xf>
    <xf numFmtId="3" fontId="21" fillId="0" borderId="0" xfId="0" applyNumberFormat="1" applyFont="1" applyBorder="1" applyAlignment="1" applyProtection="1">
      <alignment vertical="top" wrapText="1"/>
    </xf>
    <xf numFmtId="0" fontId="21" fillId="2" borderId="3" xfId="0" applyNumberFormat="1" applyFont="1" applyFill="1" applyBorder="1" applyAlignment="1" applyProtection="1">
      <alignment horizontal="center" vertical="top"/>
      <protection locked="0"/>
    </xf>
    <xf numFmtId="0" fontId="21" fillId="0" borderId="3" xfId="0" applyNumberFormat="1" applyFont="1" applyBorder="1" applyAlignment="1" applyProtection="1">
      <alignment vertical="top" wrapText="1"/>
    </xf>
    <xf numFmtId="0" fontId="21" fillId="0" borderId="3" xfId="0" applyNumberFormat="1" applyFont="1" applyFill="1" applyBorder="1" applyAlignment="1" applyProtection="1">
      <alignment horizontal="center" vertical="top"/>
    </xf>
    <xf numFmtId="0" fontId="0" fillId="0" borderId="0" xfId="0" applyNumberFormat="1" applyFont="1" applyAlignment="1">
      <alignment vertical="top"/>
    </xf>
    <xf numFmtId="0" fontId="19" fillId="0" borderId="3" xfId="0" applyFont="1" applyFill="1" applyBorder="1" applyAlignment="1" applyProtection="1">
      <alignment vertical="top" wrapText="1"/>
    </xf>
    <xf numFmtId="0" fontId="21" fillId="0" borderId="0" xfId="0" applyNumberFormat="1" applyFont="1" applyAlignment="1" applyProtection="1">
      <alignment vertical="top"/>
    </xf>
    <xf numFmtId="4" fontId="21" fillId="0" borderId="0" xfId="0" applyNumberFormat="1" applyFont="1" applyAlignment="1" applyProtection="1">
      <alignment vertical="top"/>
    </xf>
    <xf numFmtId="0" fontId="20" fillId="3" borderId="0" xfId="0" applyFont="1" applyFill="1" applyAlignment="1" applyProtection="1">
      <alignment vertical="top"/>
    </xf>
    <xf numFmtId="4" fontId="21" fillId="0" borderId="3" xfId="0" applyNumberFormat="1" applyFont="1" applyFill="1" applyBorder="1" applyAlignment="1" applyProtection="1">
      <alignment vertical="top"/>
    </xf>
    <xf numFmtId="4" fontId="20" fillId="0" borderId="3" xfId="0" applyNumberFormat="1" applyFont="1" applyFill="1" applyBorder="1" applyAlignment="1" applyProtection="1">
      <alignment vertical="top"/>
      <protection locked="0"/>
    </xf>
    <xf numFmtId="4" fontId="21" fillId="3" borderId="3" xfId="0" applyNumberFormat="1" applyFont="1" applyFill="1" applyBorder="1" applyAlignment="1" applyProtection="1">
      <alignment vertical="top"/>
    </xf>
    <xf numFmtId="3" fontId="21" fillId="3" borderId="3" xfId="0" applyNumberFormat="1" applyFont="1" applyFill="1" applyBorder="1" applyAlignment="1" applyProtection="1">
      <alignment vertical="top" wrapText="1"/>
    </xf>
    <xf numFmtId="0" fontId="21" fillId="3" borderId="3" xfId="0" applyNumberFormat="1" applyFont="1" applyFill="1" applyBorder="1" applyAlignment="1" applyProtection="1">
      <alignment horizontal="center" vertical="top"/>
    </xf>
    <xf numFmtId="0" fontId="19" fillId="0" borderId="3" xfId="0" applyFont="1" applyFill="1" applyBorder="1" applyAlignment="1" applyProtection="1">
      <alignment horizontal="center" vertical="center" wrapText="1"/>
    </xf>
    <xf numFmtId="0" fontId="21" fillId="3" borderId="7" xfId="0" applyNumberFormat="1" applyFont="1" applyFill="1" applyBorder="1" applyAlignment="1" applyProtection="1">
      <alignment horizontal="center" vertical="top"/>
    </xf>
    <xf numFmtId="0" fontId="26" fillId="0" borderId="3" xfId="1" applyFont="1" applyFill="1" applyBorder="1" applyAlignment="1" applyProtection="1">
      <alignment horizontal="center" vertical="top" wrapText="1"/>
      <protection locked="0"/>
    </xf>
    <xf numFmtId="0" fontId="26" fillId="0" borderId="0" xfId="1" applyFont="1" applyFill="1" applyAlignment="1" applyProtection="1">
      <alignment horizontal="left" vertical="top"/>
    </xf>
    <xf numFmtId="4" fontId="21" fillId="0" borderId="3" xfId="0" applyNumberFormat="1" applyFont="1" applyFill="1" applyBorder="1" applyAlignment="1" applyProtection="1">
      <alignment horizontal="center" vertical="center" wrapText="1"/>
    </xf>
    <xf numFmtId="4" fontId="21" fillId="0" borderId="3" xfId="0" applyNumberFormat="1" applyFont="1" applyFill="1" applyBorder="1" applyAlignment="1" applyProtection="1">
      <alignment horizontal="center" vertical="center"/>
    </xf>
    <xf numFmtId="4" fontId="20" fillId="0" borderId="3" xfId="0" applyNumberFormat="1" applyFont="1" applyFill="1" applyBorder="1" applyAlignment="1" applyProtection="1">
      <alignment horizontal="right" vertical="top"/>
      <protection locked="0"/>
    </xf>
    <xf numFmtId="4" fontId="34" fillId="0" borderId="3" xfId="0" applyNumberFormat="1" applyFont="1" applyBorder="1" applyAlignment="1" applyProtection="1">
      <alignment horizontal="right" vertical="top"/>
    </xf>
    <xf numFmtId="4" fontId="26" fillId="0" borderId="3" xfId="0" applyNumberFormat="1" applyFont="1" applyFill="1" applyBorder="1" applyAlignment="1" applyProtection="1">
      <alignment horizontal="center" vertical="top"/>
    </xf>
    <xf numFmtId="4" fontId="20" fillId="0" borderId="3" xfId="0" applyNumberFormat="1" applyFont="1" applyFill="1" applyBorder="1" applyAlignment="1" applyProtection="1">
      <alignment horizontal="center" vertical="top"/>
    </xf>
    <xf numFmtId="0" fontId="9" fillId="0" borderId="0" xfId="0" applyFont="1" applyBorder="1" applyAlignment="1" applyProtection="1">
      <alignment horizontal="center" vertical="top"/>
    </xf>
    <xf numFmtId="0" fontId="10" fillId="0" borderId="0" xfId="0" applyFont="1" applyBorder="1" applyAlignment="1" applyProtection="1">
      <alignment horizontal="center" vertical="top"/>
    </xf>
    <xf numFmtId="0" fontId="24" fillId="0" borderId="0" xfId="0" applyFont="1" applyFill="1" applyAlignment="1" applyProtection="1">
      <alignment horizontal="center" vertical="top" wrapText="1"/>
    </xf>
    <xf numFmtId="0" fontId="22" fillId="0" borderId="0" xfId="0" applyFont="1" applyFill="1" applyAlignment="1" applyProtection="1">
      <alignment horizontal="center" vertical="top" wrapText="1"/>
    </xf>
    <xf numFmtId="9" fontId="20" fillId="0" borderId="3" xfId="9" applyFont="1" applyBorder="1" applyAlignment="1" applyProtection="1">
      <alignment vertical="top"/>
    </xf>
    <xf numFmtId="4" fontId="0" fillId="0" borderId="0" xfId="0" applyNumberFormat="1" applyFont="1" applyAlignment="1">
      <alignment vertical="top"/>
    </xf>
    <xf numFmtId="0" fontId="26" fillId="0" borderId="0" xfId="1" applyFont="1" applyFill="1" applyAlignment="1" applyProtection="1">
      <alignment horizontal="right" vertical="top"/>
    </xf>
    <xf numFmtId="3" fontId="29" fillId="0" borderId="0" xfId="0" applyNumberFormat="1" applyFont="1" applyAlignment="1" applyProtection="1">
      <alignment horizontal="right" vertical="top"/>
    </xf>
    <xf numFmtId="4" fontId="9" fillId="0" borderId="0" xfId="0" applyNumberFormat="1" applyFont="1" applyFill="1" applyAlignment="1">
      <alignment horizontal="center" vertical="top"/>
    </xf>
    <xf numFmtId="3" fontId="30" fillId="0" borderId="3" xfId="0" applyNumberFormat="1" applyFont="1" applyFill="1" applyBorder="1" applyAlignment="1">
      <alignment horizontal="center" vertical="center"/>
    </xf>
    <xf numFmtId="4" fontId="9" fillId="0" borderId="0" xfId="0" applyNumberFormat="1" applyFont="1" applyAlignment="1">
      <alignment horizontal="center" vertical="top"/>
    </xf>
    <xf numFmtId="0" fontId="29" fillId="0" borderId="3" xfId="4" applyNumberFormat="1" applyFont="1" applyFill="1" applyBorder="1" applyAlignment="1" applyProtection="1">
      <alignment horizontal="right" vertical="top" wrapText="1"/>
    </xf>
    <xf numFmtId="4" fontId="29" fillId="0" borderId="3" xfId="0" applyNumberFormat="1" applyFont="1" applyFill="1" applyBorder="1" applyAlignment="1">
      <alignment horizontal="left" vertical="top" wrapText="1"/>
    </xf>
    <xf numFmtId="3" fontId="30" fillId="0" borderId="3" xfId="0" applyNumberFormat="1" applyFont="1" applyFill="1" applyBorder="1" applyAlignment="1">
      <alignment horizontal="right" vertical="top"/>
    </xf>
    <xf numFmtId="3" fontId="29" fillId="2" borderId="3" xfId="0" applyNumberFormat="1" applyFont="1" applyFill="1" applyBorder="1" applyAlignment="1" applyProtection="1">
      <alignment horizontal="right" vertical="top"/>
      <protection locked="0"/>
    </xf>
    <xf numFmtId="0" fontId="38" fillId="0" borderId="3" xfId="0" applyNumberFormat="1" applyFont="1" applyBorder="1" applyAlignment="1">
      <alignment horizontal="right" vertical="top"/>
    </xf>
    <xf numFmtId="4" fontId="30" fillId="0" borderId="3" xfId="0" applyNumberFormat="1" applyFont="1" applyFill="1" applyBorder="1" applyAlignment="1">
      <alignment horizontal="left" vertical="top" wrapText="1"/>
    </xf>
    <xf numFmtId="4" fontId="10" fillId="0" borderId="0" xfId="0" applyNumberFormat="1" applyFont="1" applyAlignment="1">
      <alignment horizontal="center" vertical="top"/>
    </xf>
    <xf numFmtId="4" fontId="29" fillId="0" borderId="3" xfId="4" applyNumberFormat="1" applyFont="1" applyFill="1" applyBorder="1" applyAlignment="1" applyProtection="1">
      <alignment horizontal="left" vertical="top" wrapText="1"/>
    </xf>
    <xf numFmtId="4" fontId="10" fillId="0" borderId="0" xfId="0" applyNumberFormat="1" applyFont="1" applyFill="1" applyAlignment="1">
      <alignment horizontal="center" vertical="top"/>
    </xf>
    <xf numFmtId="3" fontId="30" fillId="0" borderId="3" xfId="0" applyNumberFormat="1" applyFont="1" applyFill="1" applyBorder="1" applyAlignment="1" applyProtection="1">
      <alignment horizontal="right" vertical="top"/>
    </xf>
    <xf numFmtId="0" fontId="18" fillId="0" borderId="3" xfId="0" applyNumberFormat="1" applyFont="1" applyFill="1" applyBorder="1" applyAlignment="1">
      <alignment horizontal="right" vertical="top"/>
    </xf>
    <xf numFmtId="3" fontId="38" fillId="0" borderId="3" xfId="0" applyNumberFormat="1" applyFont="1" applyFill="1" applyBorder="1" applyAlignment="1">
      <alignment horizontal="right" vertical="top"/>
    </xf>
    <xf numFmtId="4" fontId="30" fillId="0" borderId="3" xfId="0" applyNumberFormat="1" applyFont="1" applyFill="1" applyBorder="1" applyAlignment="1" applyProtection="1">
      <alignment horizontal="left" vertical="top" wrapText="1"/>
    </xf>
    <xf numFmtId="4" fontId="0" fillId="0" borderId="0" xfId="0" applyNumberFormat="1" applyFont="1" applyFill="1" applyAlignment="1">
      <alignment vertical="top"/>
    </xf>
    <xf numFmtId="3" fontId="29" fillId="0" borderId="3" xfId="0" applyNumberFormat="1" applyFont="1" applyFill="1" applyBorder="1" applyAlignment="1" applyProtection="1">
      <alignment horizontal="right" vertical="top"/>
    </xf>
    <xf numFmtId="4" fontId="29" fillId="0" borderId="3" xfId="0" applyNumberFormat="1" applyFont="1" applyFill="1" applyBorder="1" applyAlignment="1" applyProtection="1">
      <alignment vertical="top" wrapText="1"/>
    </xf>
    <xf numFmtId="0" fontId="30" fillId="0" borderId="3" xfId="4" applyNumberFormat="1" applyFont="1" applyFill="1" applyBorder="1" applyAlignment="1" applyProtection="1">
      <alignment horizontal="right" vertical="top" wrapText="1"/>
    </xf>
    <xf numFmtId="0" fontId="29" fillId="0" borderId="3" xfId="0" applyNumberFormat="1" applyFont="1" applyFill="1" applyBorder="1" applyAlignment="1">
      <alignment horizontal="right" vertical="top"/>
    </xf>
    <xf numFmtId="4" fontId="29" fillId="0" borderId="3" xfId="0" applyNumberFormat="1" applyFont="1" applyFill="1" applyBorder="1" applyAlignment="1" applyProtection="1">
      <alignment horizontal="left" vertical="top" wrapText="1"/>
    </xf>
    <xf numFmtId="3" fontId="29" fillId="0" borderId="3" xfId="0" applyNumberFormat="1" applyFont="1" applyFill="1" applyBorder="1" applyAlignment="1">
      <alignment horizontal="right" vertical="top"/>
    </xf>
    <xf numFmtId="0" fontId="29" fillId="0" borderId="9" xfId="0" applyNumberFormat="1" applyFont="1" applyFill="1" applyBorder="1" applyAlignment="1">
      <alignment vertical="top"/>
    </xf>
    <xf numFmtId="4" fontId="29" fillId="0" borderId="9" xfId="0" applyNumberFormat="1" applyFont="1" applyFill="1" applyBorder="1" applyAlignment="1" applyProtection="1">
      <alignment horizontal="left" vertical="top" wrapText="1"/>
    </xf>
    <xf numFmtId="3" fontId="30" fillId="0" borderId="9" xfId="0" applyNumberFormat="1" applyFont="1" applyFill="1" applyBorder="1" applyAlignment="1">
      <alignment horizontal="right" vertical="top"/>
    </xf>
    <xf numFmtId="3" fontId="29" fillId="0" borderId="9" xfId="0" applyNumberFormat="1" applyFont="1" applyFill="1" applyBorder="1" applyAlignment="1">
      <alignment horizontal="right" vertical="top"/>
    </xf>
    <xf numFmtId="3" fontId="18" fillId="2" borderId="3" xfId="0" applyNumberFormat="1" applyFont="1" applyFill="1" applyBorder="1" applyAlignment="1" applyProtection="1">
      <alignment horizontal="right" vertical="top"/>
      <protection locked="0"/>
    </xf>
    <xf numFmtId="0" fontId="30" fillId="0" borderId="0" xfId="4" applyNumberFormat="1" applyFont="1" applyFill="1" applyBorder="1" applyAlignment="1" applyProtection="1">
      <alignment horizontal="right" vertical="top" wrapText="1"/>
    </xf>
    <xf numFmtId="4" fontId="30" fillId="0" borderId="0" xfId="0" applyNumberFormat="1" applyFont="1" applyFill="1" applyBorder="1" applyAlignment="1">
      <alignment horizontal="left" vertical="top" wrapText="1"/>
    </xf>
    <xf numFmtId="3" fontId="30" fillId="0" borderId="0" xfId="0" applyNumberFormat="1" applyFont="1" applyFill="1" applyBorder="1" applyAlignment="1">
      <alignment horizontal="right" vertical="top"/>
    </xf>
    <xf numFmtId="4" fontId="6" fillId="0" borderId="0" xfId="0" applyNumberFormat="1" applyFont="1" applyAlignment="1">
      <alignment vertical="top"/>
    </xf>
    <xf numFmtId="4" fontId="30" fillId="0" borderId="3" xfId="0" applyNumberFormat="1" applyFont="1" applyFill="1" applyBorder="1" applyAlignment="1">
      <alignment vertical="top"/>
    </xf>
    <xf numFmtId="4" fontId="30" fillId="0" borderId="3" xfId="0" applyNumberFormat="1" applyFont="1" applyFill="1" applyBorder="1" applyAlignment="1">
      <alignment horizontal="center" vertical="center"/>
    </xf>
    <xf numFmtId="4" fontId="0" fillId="0" borderId="0" xfId="0" applyNumberFormat="1" applyFont="1" applyFill="1" applyBorder="1" applyAlignment="1">
      <alignment vertical="top"/>
    </xf>
    <xf numFmtId="3" fontId="29" fillId="0" borderId="0" xfId="0" applyNumberFormat="1" applyFont="1" applyFill="1" applyBorder="1" applyAlignment="1" applyProtection="1">
      <alignment horizontal="right" vertical="top"/>
    </xf>
    <xf numFmtId="0" fontId="30" fillId="0" borderId="9" xfId="0" applyNumberFormat="1" applyFont="1" applyFill="1" applyBorder="1" applyAlignment="1">
      <alignment horizontal="right" vertical="top"/>
    </xf>
    <xf numFmtId="4" fontId="30" fillId="0" borderId="9" xfId="0" applyNumberFormat="1" applyFont="1" applyFill="1" applyBorder="1" applyAlignment="1" applyProtection="1">
      <alignment vertical="top" wrapText="1"/>
    </xf>
    <xf numFmtId="3" fontId="30" fillId="0" borderId="9" xfId="0" applyNumberFormat="1" applyFont="1" applyFill="1" applyBorder="1" applyAlignment="1" applyProtection="1">
      <alignment horizontal="right" vertical="top"/>
    </xf>
    <xf numFmtId="3" fontId="30" fillId="0" borderId="0" xfId="0" applyNumberFormat="1" applyFont="1" applyFill="1" applyBorder="1" applyAlignment="1" applyProtection="1">
      <alignment horizontal="right" vertical="top"/>
    </xf>
    <xf numFmtId="4" fontId="6" fillId="0" borderId="0" xfId="0" applyNumberFormat="1" applyFont="1" applyFill="1" applyBorder="1" applyAlignment="1">
      <alignment vertical="top"/>
    </xf>
    <xf numFmtId="3" fontId="29" fillId="3" borderId="3" xfId="0" applyNumberFormat="1" applyFont="1" applyFill="1" applyBorder="1" applyAlignment="1" applyProtection="1">
      <alignment horizontal="right" vertical="top"/>
    </xf>
    <xf numFmtId="0" fontId="30" fillId="0" borderId="3" xfId="0" applyNumberFormat="1" applyFont="1" applyFill="1" applyBorder="1" applyAlignment="1">
      <alignment horizontal="right" vertical="top"/>
    </xf>
    <xf numFmtId="4" fontId="30" fillId="0" borderId="3" xfId="0" applyNumberFormat="1" applyFont="1" applyFill="1" applyBorder="1" applyAlignment="1" applyProtection="1">
      <alignment vertical="top" wrapText="1"/>
    </xf>
    <xf numFmtId="4" fontId="29" fillId="0" borderId="0" xfId="0" applyNumberFormat="1" applyFont="1" applyFill="1" applyBorder="1" applyAlignment="1" applyProtection="1">
      <alignment horizontal="left" vertical="top" wrapText="1"/>
    </xf>
    <xf numFmtId="3" fontId="29" fillId="0" borderId="0" xfId="0" applyNumberFormat="1" applyFont="1" applyFill="1" applyBorder="1" applyAlignment="1">
      <alignment horizontal="right" vertical="top"/>
    </xf>
    <xf numFmtId="0" fontId="38" fillId="0" borderId="3" xfId="0" applyNumberFormat="1" applyFont="1" applyFill="1" applyBorder="1" applyAlignment="1">
      <alignment horizontal="right" vertical="top"/>
    </xf>
    <xf numFmtId="4" fontId="6" fillId="0" borderId="0" xfId="0" applyNumberFormat="1" applyFont="1" applyFill="1" applyAlignment="1">
      <alignment vertical="top"/>
    </xf>
    <xf numFmtId="4" fontId="6" fillId="0" borderId="0" xfId="0" applyNumberFormat="1" applyFont="1" applyBorder="1" applyAlignment="1">
      <alignment vertical="top"/>
    </xf>
    <xf numFmtId="4" fontId="10" fillId="0" borderId="0" xfId="0" applyNumberFormat="1" applyFont="1" applyFill="1" applyBorder="1" applyAlignment="1">
      <alignment horizontal="center" vertical="top"/>
    </xf>
    <xf numFmtId="0" fontId="29" fillId="0" borderId="0" xfId="0" applyNumberFormat="1" applyFont="1" applyFill="1" applyAlignment="1">
      <alignment horizontal="right" vertical="top"/>
    </xf>
    <xf numFmtId="4" fontId="29" fillId="0" borderId="0" xfId="0" applyNumberFormat="1" applyFont="1" applyFill="1" applyBorder="1" applyAlignment="1" applyProtection="1">
      <alignment vertical="top" wrapText="1"/>
    </xf>
    <xf numFmtId="0" fontId="29" fillId="0" borderId="0" xfId="0" applyNumberFormat="1" applyFont="1" applyAlignment="1">
      <alignment horizontal="right" vertical="top"/>
    </xf>
    <xf numFmtId="4" fontId="29" fillId="0" borderId="0" xfId="0" applyNumberFormat="1" applyFont="1" applyAlignment="1" applyProtection="1">
      <alignment vertical="top" wrapText="1"/>
    </xf>
    <xf numFmtId="3" fontId="30" fillId="0" borderId="0" xfId="0" applyNumberFormat="1" applyFont="1" applyAlignment="1" applyProtection="1">
      <alignment horizontal="right" vertical="top"/>
    </xf>
    <xf numFmtId="0" fontId="29" fillId="0" borderId="0" xfId="0" applyNumberFormat="1" applyFont="1" applyFill="1" applyBorder="1" applyAlignment="1">
      <alignment vertical="top"/>
    </xf>
    <xf numFmtId="3" fontId="18" fillId="0" borderId="0" xfId="0" applyNumberFormat="1" applyFont="1" applyFill="1" applyAlignment="1" applyProtection="1">
      <alignment vertical="top"/>
    </xf>
    <xf numFmtId="3" fontId="29" fillId="0" borderId="0" xfId="0" applyNumberFormat="1" applyFont="1" applyFill="1" applyAlignment="1" applyProtection="1">
      <alignment vertical="top"/>
    </xf>
    <xf numFmtId="0" fontId="29" fillId="0" borderId="0" xfId="0" applyFont="1" applyFill="1" applyBorder="1" applyAlignment="1" applyProtection="1">
      <alignment horizontal="left" vertical="top" wrapText="1"/>
    </xf>
    <xf numFmtId="0" fontId="30" fillId="7" borderId="3" xfId="0" applyFont="1" applyFill="1" applyBorder="1" applyAlignment="1" applyProtection="1">
      <alignment vertical="top" wrapText="1"/>
    </xf>
    <xf numFmtId="0" fontId="30" fillId="2" borderId="3" xfId="0" applyNumberFormat="1" applyFont="1" applyFill="1" applyBorder="1" applyAlignment="1" applyProtection="1">
      <alignment horizontal="center" vertical="center"/>
      <protection locked="0"/>
    </xf>
    <xf numFmtId="0" fontId="29" fillId="0" borderId="0" xfId="0" applyFont="1" applyAlignment="1" applyProtection="1">
      <alignment vertical="top" wrapText="1"/>
    </xf>
    <xf numFmtId="3" fontId="29" fillId="0" borderId="0" xfId="0" applyNumberFormat="1" applyFont="1" applyAlignment="1" applyProtection="1">
      <alignment vertical="top"/>
    </xf>
    <xf numFmtId="49" fontId="29" fillId="0" borderId="0" xfId="0" applyNumberFormat="1" applyFont="1" applyAlignment="1" applyProtection="1">
      <alignment horizontal="center" vertical="top"/>
    </xf>
    <xf numFmtId="0" fontId="30" fillId="0" borderId="12" xfId="0" applyFont="1" applyBorder="1" applyAlignment="1" applyProtection="1">
      <alignment horizontal="right" vertical="top" wrapText="1"/>
    </xf>
    <xf numFmtId="9" fontId="30" fillId="0" borderId="11" xfId="0" applyNumberFormat="1" applyFont="1" applyBorder="1" applyAlignment="1" applyProtection="1">
      <alignment horizontal="center" vertical="top"/>
    </xf>
    <xf numFmtId="3" fontId="9" fillId="0" borderId="0" xfId="0" applyNumberFormat="1" applyFont="1" applyBorder="1" applyAlignment="1" applyProtection="1">
      <alignment horizontal="center" vertical="top"/>
    </xf>
    <xf numFmtId="0" fontId="30" fillId="0" borderId="3" xfId="0" applyFont="1" applyBorder="1" applyAlignment="1" applyProtection="1">
      <alignment vertical="top" wrapText="1"/>
    </xf>
    <xf numFmtId="3" fontId="30" fillId="0" borderId="3" xfId="4" applyNumberFormat="1" applyFont="1" applyFill="1" applyBorder="1" applyAlignment="1" applyProtection="1">
      <alignment horizontal="center" vertical="top" wrapText="1"/>
    </xf>
    <xf numFmtId="3" fontId="29" fillId="0" borderId="3" xfId="0" applyNumberFormat="1" applyFont="1" applyFill="1" applyBorder="1" applyAlignment="1" applyProtection="1">
      <alignment horizontal="left" vertical="top" wrapText="1"/>
    </xf>
    <xf numFmtId="3" fontId="18" fillId="0" borderId="3" xfId="0" applyNumberFormat="1" applyFont="1" applyBorder="1" applyAlignment="1" applyProtection="1">
      <alignment horizontal="right" vertical="top"/>
    </xf>
    <xf numFmtId="3" fontId="18" fillId="0" borderId="3" xfId="0" applyNumberFormat="1" applyFont="1" applyFill="1" applyBorder="1" applyAlignment="1" applyProtection="1">
      <alignment horizontal="right" vertical="top"/>
    </xf>
    <xf numFmtId="3" fontId="30" fillId="0" borderId="3" xfId="0" applyNumberFormat="1" applyFont="1" applyFill="1" applyBorder="1" applyAlignment="1" applyProtection="1">
      <alignment horizontal="left" vertical="top" wrapText="1"/>
    </xf>
    <xf numFmtId="3" fontId="38" fillId="0" borderId="3" xfId="0" applyNumberFormat="1" applyFont="1" applyBorder="1" applyAlignment="1" applyProtection="1">
      <alignment horizontal="right" vertical="top"/>
    </xf>
    <xf numFmtId="3" fontId="38" fillId="0" borderId="3" xfId="0" applyNumberFormat="1" applyFont="1" applyFill="1" applyBorder="1" applyAlignment="1" applyProtection="1">
      <alignment horizontal="left" vertical="top" wrapText="1"/>
    </xf>
    <xf numFmtId="3" fontId="30" fillId="0" borderId="3" xfId="0" applyNumberFormat="1" applyFont="1" applyFill="1" applyBorder="1" applyAlignment="1" applyProtection="1">
      <alignment horizontal="right" vertical="top" wrapText="1"/>
    </xf>
    <xf numFmtId="3" fontId="30" fillId="0" borderId="10" xfId="0" applyNumberFormat="1" applyFont="1" applyFill="1" applyBorder="1" applyAlignment="1" applyProtection="1">
      <alignment horizontal="right" vertical="top"/>
    </xf>
    <xf numFmtId="3" fontId="5" fillId="0" borderId="0" xfId="0" applyNumberFormat="1" applyFont="1" applyFill="1" applyBorder="1" applyAlignment="1">
      <alignment horizontal="center"/>
    </xf>
    <xf numFmtId="3" fontId="38" fillId="0" borderId="0" xfId="0" applyNumberFormat="1" applyFont="1" applyAlignment="1" applyProtection="1">
      <alignment horizontal="right" vertical="top"/>
    </xf>
    <xf numFmtId="10" fontId="30" fillId="0" borderId="3" xfId="0" applyNumberFormat="1" applyFont="1" applyFill="1" applyBorder="1" applyAlignment="1" applyProtection="1">
      <alignment horizontal="right" vertical="top" wrapText="1"/>
    </xf>
    <xf numFmtId="3" fontId="29" fillId="0" borderId="0" xfId="0" applyNumberFormat="1" applyFont="1" applyAlignment="1" applyProtection="1">
      <alignment horizontal="center" vertical="top"/>
    </xf>
    <xf numFmtId="0" fontId="18" fillId="0" borderId="0" xfId="0" applyFont="1" applyAlignment="1" applyProtection="1">
      <alignment vertical="top" wrapText="1"/>
    </xf>
    <xf numFmtId="3" fontId="18" fillId="0" borderId="0" xfId="0" applyNumberFormat="1" applyFont="1" applyAlignment="1" applyProtection="1">
      <alignment vertical="top" wrapText="1"/>
    </xf>
    <xf numFmtId="3" fontId="29" fillId="0" borderId="0" xfId="0" applyNumberFormat="1" applyFont="1" applyAlignment="1" applyProtection="1">
      <alignment vertical="top" wrapText="1"/>
    </xf>
    <xf numFmtId="0" fontId="38" fillId="0" borderId="3" xfId="0" applyFont="1" applyBorder="1" applyAlignment="1" applyProtection="1">
      <alignment horizontal="center" vertical="center" wrapText="1"/>
    </xf>
    <xf numFmtId="3" fontId="38" fillId="0" borderId="3" xfId="0" applyNumberFormat="1" applyFont="1" applyBorder="1" applyAlignment="1" applyProtection="1">
      <alignment horizontal="center" vertical="center" wrapText="1"/>
    </xf>
    <xf numFmtId="0" fontId="40" fillId="0" borderId="0" xfId="0" applyFont="1" applyAlignment="1" applyProtection="1">
      <alignment vertical="top"/>
    </xf>
    <xf numFmtId="0" fontId="18" fillId="2" borderId="3" xfId="0" applyFont="1" applyFill="1" applyBorder="1" applyAlignment="1" applyProtection="1">
      <alignment vertical="top" wrapText="1"/>
      <protection locked="0"/>
    </xf>
    <xf numFmtId="3" fontId="18" fillId="2" borderId="3" xfId="0" applyNumberFormat="1" applyFont="1" applyFill="1" applyBorder="1" applyAlignment="1" applyProtection="1">
      <alignment vertical="top" wrapText="1"/>
      <protection locked="0"/>
    </xf>
    <xf numFmtId="9" fontId="18" fillId="0" borderId="3" xfId="9" applyNumberFormat="1" applyFont="1" applyBorder="1" applyAlignment="1" applyProtection="1">
      <alignment vertical="top" wrapText="1"/>
    </xf>
    <xf numFmtId="3" fontId="18" fillId="0" borderId="3" xfId="0" applyNumberFormat="1" applyFont="1" applyBorder="1" applyAlignment="1" applyProtection="1">
      <alignment vertical="top" wrapText="1"/>
    </xf>
    <xf numFmtId="0" fontId="38" fillId="0" borderId="3" xfId="0" applyFont="1" applyBorder="1" applyAlignment="1" applyProtection="1">
      <alignment vertical="top" wrapText="1"/>
    </xf>
    <xf numFmtId="3" fontId="38" fillId="0" borderId="3" xfId="0" applyNumberFormat="1" applyFont="1" applyBorder="1" applyAlignment="1" applyProtection="1">
      <alignment vertical="top"/>
    </xf>
    <xf numFmtId="9" fontId="38" fillId="0" borderId="3" xfId="9" applyNumberFormat="1" applyFont="1" applyBorder="1" applyAlignment="1" applyProtection="1">
      <alignment vertical="top" wrapText="1"/>
    </xf>
    <xf numFmtId="3" fontId="18" fillId="0" borderId="0" xfId="0" applyNumberFormat="1" applyFont="1" applyAlignment="1" applyProtection="1">
      <alignment vertical="top"/>
    </xf>
    <xf numFmtId="0" fontId="18" fillId="0" borderId="0" xfId="0" applyFont="1" applyFill="1" applyBorder="1" applyAlignment="1" applyProtection="1">
      <alignment horizontal="left" vertical="top" wrapText="1"/>
    </xf>
    <xf numFmtId="3" fontId="18" fillId="0" borderId="0" xfId="0" applyNumberFormat="1" applyFont="1" applyFill="1" applyBorder="1" applyAlignment="1" applyProtection="1">
      <alignment horizontal="left" vertical="top" wrapText="1"/>
    </xf>
    <xf numFmtId="0" fontId="29" fillId="0" borderId="0" xfId="0" applyFont="1" applyAlignment="1" applyProtection="1">
      <alignment vertical="top"/>
    </xf>
    <xf numFmtId="3" fontId="38" fillId="0" borderId="3" xfId="0" applyNumberFormat="1" applyFont="1" applyBorder="1" applyAlignment="1" applyProtection="1">
      <alignment horizontal="center" vertical="top"/>
    </xf>
    <xf numFmtId="0" fontId="18" fillId="0" borderId="3" xfId="0" applyFont="1" applyBorder="1" applyAlignment="1" applyProtection="1">
      <alignment vertical="top" wrapText="1"/>
    </xf>
    <xf numFmtId="3" fontId="18" fillId="0" borderId="3" xfId="0" applyNumberFormat="1" applyFont="1" applyBorder="1" applyAlignment="1" applyProtection="1">
      <alignment vertical="top"/>
    </xf>
    <xf numFmtId="3" fontId="30" fillId="5" borderId="9" xfId="0" applyNumberFormat="1" applyFont="1" applyFill="1" applyBorder="1" applyAlignment="1" applyProtection="1">
      <alignment horizontal="center" vertical="top"/>
    </xf>
    <xf numFmtId="0" fontId="18" fillId="0" borderId="3" xfId="0" applyFont="1" applyBorder="1" applyAlignment="1" applyProtection="1">
      <alignment horizontal="right" vertical="top" wrapText="1"/>
    </xf>
    <xf numFmtId="3" fontId="38" fillId="0" borderId="3" xfId="0" applyNumberFormat="1" applyFont="1" applyFill="1" applyBorder="1" applyAlignment="1" applyProtection="1">
      <alignment horizontal="center" vertical="top"/>
    </xf>
    <xf numFmtId="0" fontId="38" fillId="0" borderId="3" xfId="0" applyFont="1" applyFill="1" applyBorder="1" applyAlignment="1" applyProtection="1">
      <alignment horizontal="center" vertical="top"/>
    </xf>
    <xf numFmtId="0" fontId="29" fillId="0" borderId="0" xfId="0" applyFont="1" applyAlignment="1" applyProtection="1">
      <alignment horizontal="right" vertical="top" wrapText="1"/>
    </xf>
    <xf numFmtId="0" fontId="6" fillId="0" borderId="0" xfId="0" applyFont="1" applyAlignment="1" applyProtection="1">
      <alignment vertical="top"/>
    </xf>
    <xf numFmtId="3" fontId="9" fillId="0" borderId="0" xfId="0" applyNumberFormat="1" applyFont="1" applyAlignment="1" applyProtection="1">
      <alignment horizontal="center" vertical="top"/>
    </xf>
    <xf numFmtId="3" fontId="26" fillId="0" borderId="0" xfId="0" applyNumberFormat="1" applyFont="1" applyAlignment="1" applyProtection="1">
      <alignment horizontal="center" vertical="top"/>
    </xf>
    <xf numFmtId="3" fontId="10" fillId="0" borderId="0" xfId="0" applyNumberFormat="1" applyFont="1" applyAlignment="1" applyProtection="1">
      <alignment horizontal="center" vertical="top"/>
    </xf>
    <xf numFmtId="3" fontId="10" fillId="0" borderId="0" xfId="0" applyNumberFormat="1" applyFont="1" applyBorder="1" applyAlignment="1" applyProtection="1">
      <alignment horizontal="center" vertical="top"/>
    </xf>
    <xf numFmtId="3" fontId="41" fillId="0" borderId="0" xfId="0" applyNumberFormat="1" applyFont="1" applyAlignment="1" applyProtection="1">
      <alignment horizontal="center" vertical="top"/>
    </xf>
    <xf numFmtId="3" fontId="41" fillId="0" borderId="0" xfId="0" applyNumberFormat="1" applyFont="1" applyBorder="1" applyAlignment="1" applyProtection="1">
      <alignment horizontal="center" vertical="top"/>
    </xf>
    <xf numFmtId="3" fontId="42" fillId="0" borderId="0" xfId="0" applyNumberFormat="1" applyFont="1" applyAlignment="1" applyProtection="1">
      <alignment horizontal="center" vertical="top"/>
    </xf>
    <xf numFmtId="3" fontId="42" fillId="0" borderId="0" xfId="0" applyNumberFormat="1" applyFont="1" applyBorder="1" applyAlignment="1" applyProtection="1">
      <alignment horizontal="center" vertical="top"/>
    </xf>
    <xf numFmtId="3" fontId="19" fillId="0" borderId="0" xfId="0" applyNumberFormat="1" applyFont="1" applyBorder="1" applyAlignment="1" applyProtection="1">
      <alignment vertical="top"/>
    </xf>
    <xf numFmtId="3" fontId="26" fillId="0" borderId="0" xfId="0" applyNumberFormat="1" applyFont="1" applyBorder="1" applyAlignment="1" applyProtection="1">
      <alignment vertical="top"/>
    </xf>
    <xf numFmtId="0" fontId="7" fillId="0" borderId="0" xfId="0" applyFont="1" applyAlignment="1" applyProtection="1">
      <alignment vertical="top"/>
    </xf>
    <xf numFmtId="0" fontId="43" fillId="0" borderId="0" xfId="0" applyFont="1" applyFill="1" applyBorder="1" applyAlignment="1" applyProtection="1">
      <alignment vertical="top"/>
    </xf>
    <xf numFmtId="0" fontId="0" fillId="0" borderId="0" xfId="0" applyProtection="1"/>
    <xf numFmtId="3" fontId="30" fillId="0" borderId="3" xfId="4" applyNumberFormat="1" applyFont="1" applyFill="1" applyBorder="1" applyAlignment="1" applyProtection="1">
      <alignment horizontal="center" vertical="center" wrapText="1"/>
    </xf>
    <xf numFmtId="0" fontId="29" fillId="0" borderId="3" xfId="0" quotePrefix="1" applyNumberFormat="1" applyFont="1" applyFill="1" applyBorder="1" applyAlignment="1" applyProtection="1">
      <alignment horizontal="right" vertical="top" wrapText="1"/>
    </xf>
    <xf numFmtId="0" fontId="29" fillId="0" borderId="3" xfId="0" applyNumberFormat="1" applyFont="1" applyFill="1" applyBorder="1" applyAlignment="1" applyProtection="1">
      <alignment horizontal="right" vertical="top" wrapText="1"/>
    </xf>
    <xf numFmtId="3" fontId="29" fillId="0" borderId="3" xfId="0" applyNumberFormat="1" applyFont="1" applyFill="1" applyBorder="1" applyAlignment="1" applyProtection="1">
      <alignment horizontal="right" vertical="top" wrapText="1"/>
    </xf>
    <xf numFmtId="3" fontId="43" fillId="0" borderId="0" xfId="0" applyNumberFormat="1" applyFont="1" applyFill="1" applyBorder="1" applyAlignment="1" applyProtection="1">
      <alignment vertical="top"/>
    </xf>
    <xf numFmtId="0" fontId="41" fillId="0" borderId="0" xfId="0" applyFont="1" applyFill="1" applyBorder="1" applyAlignment="1" applyProtection="1">
      <alignment vertical="top"/>
    </xf>
    <xf numFmtId="0" fontId="29" fillId="3" borderId="3" xfId="0" applyNumberFormat="1" applyFont="1" applyFill="1" applyBorder="1" applyAlignment="1" applyProtection="1">
      <alignment horizontal="right" vertical="top" wrapText="1"/>
    </xf>
    <xf numFmtId="4" fontId="30" fillId="3" borderId="3" xfId="0" applyNumberFormat="1" applyFont="1" applyFill="1" applyBorder="1" applyAlignment="1" applyProtection="1">
      <alignment vertical="top" wrapText="1"/>
    </xf>
    <xf numFmtId="0" fontId="29" fillId="3" borderId="3" xfId="0" quotePrefix="1" applyNumberFormat="1" applyFont="1" applyFill="1" applyBorder="1" applyAlignment="1" applyProtection="1">
      <alignment horizontal="right" vertical="top" wrapText="1"/>
    </xf>
    <xf numFmtId="0" fontId="30" fillId="0" borderId="3" xfId="0" applyNumberFormat="1" applyFont="1" applyFill="1" applyBorder="1" applyAlignment="1" applyProtection="1">
      <alignment horizontal="right" vertical="top" wrapText="1"/>
    </xf>
    <xf numFmtId="4" fontId="30" fillId="0" borderId="3" xfId="4" applyNumberFormat="1" applyFont="1" applyFill="1" applyBorder="1" applyAlignment="1" applyProtection="1">
      <alignment horizontal="left" vertical="top" wrapText="1"/>
    </xf>
    <xf numFmtId="4" fontId="30" fillId="0" borderId="10" xfId="0" applyNumberFormat="1" applyFont="1" applyFill="1" applyBorder="1" applyAlignment="1" applyProtection="1">
      <alignment horizontal="right" vertical="top" wrapText="1"/>
    </xf>
    <xf numFmtId="0" fontId="29" fillId="0" borderId="0" xfId="0" applyNumberFormat="1" applyFont="1" applyFill="1" applyBorder="1" applyAlignment="1" applyProtection="1">
      <alignment horizontal="right" vertical="top"/>
    </xf>
    <xf numFmtId="0" fontId="29" fillId="0" borderId="0" xfId="0" applyFont="1" applyFill="1" applyBorder="1" applyAlignment="1" applyProtection="1">
      <alignment vertical="top" wrapText="1"/>
    </xf>
    <xf numFmtId="3" fontId="30" fillId="0" borderId="0" xfId="0" applyNumberFormat="1" applyFont="1" applyFill="1" applyBorder="1" applyAlignment="1" applyProtection="1">
      <alignment horizontal="left" vertical="top" wrapText="1"/>
    </xf>
    <xf numFmtId="10" fontId="30" fillId="0" borderId="0" xfId="0" applyNumberFormat="1" applyFont="1" applyFill="1" applyBorder="1" applyAlignment="1" applyProtection="1">
      <alignment horizontal="right" vertical="top" wrapText="1"/>
    </xf>
    <xf numFmtId="0" fontId="1" fillId="0" borderId="0" xfId="1" applyFont="1" applyAlignment="1" applyProtection="1">
      <alignment vertical="top"/>
      <protection locked="0"/>
    </xf>
    <xf numFmtId="0" fontId="15" fillId="0" borderId="0" xfId="1" applyFont="1" applyFill="1" applyAlignment="1" applyProtection="1">
      <alignment vertical="top"/>
      <protection locked="0"/>
    </xf>
    <xf numFmtId="0" fontId="15" fillId="0" borderId="0" xfId="1" applyFont="1" applyFill="1" applyAlignment="1" applyProtection="1">
      <alignment horizontal="left" vertical="top" wrapText="1"/>
      <protection locked="0"/>
    </xf>
    <xf numFmtId="0" fontId="15" fillId="0" borderId="0" xfId="1" applyFont="1" applyFill="1" applyAlignment="1" applyProtection="1">
      <alignment horizontal="right" vertical="top"/>
      <protection locked="0"/>
    </xf>
    <xf numFmtId="4" fontId="21" fillId="0" borderId="3" xfId="1" applyNumberFormat="1" applyFont="1" applyFill="1" applyBorder="1" applyAlignment="1" applyProtection="1">
      <alignment horizontal="center" vertical="center" wrapText="1"/>
      <protection locked="0"/>
    </xf>
    <xf numFmtId="49" fontId="21" fillId="0" borderId="3" xfId="1" applyNumberFormat="1" applyFont="1" applyFill="1" applyBorder="1" applyAlignment="1" applyProtection="1">
      <alignment vertical="top"/>
      <protection locked="0"/>
    </xf>
    <xf numFmtId="49" fontId="20" fillId="0" borderId="3" xfId="1" applyNumberFormat="1" applyFont="1" applyFill="1" applyBorder="1" applyAlignment="1" applyProtection="1">
      <alignment vertical="top"/>
      <protection locked="0"/>
    </xf>
    <xf numFmtId="0" fontId="20" fillId="0" borderId="3" xfId="1" applyFont="1" applyFill="1" applyBorder="1" applyAlignment="1" applyProtection="1">
      <alignment vertical="top" wrapText="1"/>
      <protection locked="0"/>
    </xf>
    <xf numFmtId="4" fontId="20" fillId="0" borderId="3" xfId="1" applyNumberFormat="1" applyFont="1" applyFill="1" applyBorder="1" applyAlignment="1" applyProtection="1">
      <alignment horizontal="right" vertical="top"/>
      <protection locked="0"/>
    </xf>
    <xf numFmtId="0" fontId="21" fillId="0" borderId="3" xfId="1" applyFont="1" applyFill="1" applyBorder="1" applyAlignment="1" applyProtection="1">
      <alignment horizontal="right" vertical="top" wrapText="1"/>
      <protection locked="0"/>
    </xf>
    <xf numFmtId="4" fontId="21" fillId="0" borderId="3" xfId="1" applyNumberFormat="1" applyFont="1" applyFill="1" applyBorder="1" applyAlignment="1" applyProtection="1">
      <alignment horizontal="right" vertical="top"/>
      <protection locked="0"/>
    </xf>
    <xf numFmtId="0" fontId="15" fillId="0" borderId="0" xfId="1" applyFont="1" applyAlignment="1" applyProtection="1">
      <alignment vertical="top"/>
      <protection locked="0"/>
    </xf>
    <xf numFmtId="0" fontId="20" fillId="3" borderId="3" xfId="0" applyFont="1" applyFill="1" applyBorder="1" applyAlignment="1" applyProtection="1">
      <alignment vertical="top" wrapText="1"/>
      <protection locked="0"/>
    </xf>
    <xf numFmtId="0" fontId="20" fillId="0" borderId="3" xfId="1" applyFont="1" applyFill="1" applyBorder="1" applyAlignment="1" applyProtection="1">
      <alignment vertical="top"/>
      <protection locked="0"/>
    </xf>
    <xf numFmtId="49" fontId="21" fillId="3" borderId="3" xfId="1" applyNumberFormat="1" applyFont="1" applyFill="1" applyBorder="1" applyAlignment="1" applyProtection="1">
      <alignment vertical="top"/>
      <protection locked="0"/>
    </xf>
    <xf numFmtId="0" fontId="1" fillId="3" borderId="0" xfId="1" applyFont="1" applyFill="1" applyAlignment="1" applyProtection="1">
      <alignment vertical="top"/>
      <protection locked="0"/>
    </xf>
    <xf numFmtId="0" fontId="20" fillId="0" borderId="0" xfId="0" applyFont="1" applyAlignment="1" applyProtection="1">
      <alignment vertical="top"/>
      <protection locked="0"/>
    </xf>
    <xf numFmtId="0" fontId="19" fillId="0" borderId="0" xfId="1" applyFont="1" applyFill="1" applyAlignment="1" applyProtection="1">
      <alignment vertical="top" wrapText="1"/>
      <protection locked="0"/>
    </xf>
    <xf numFmtId="4" fontId="19" fillId="0" borderId="0" xfId="1" applyNumberFormat="1" applyFont="1" applyFill="1" applyAlignment="1" applyProtection="1">
      <alignment horizontal="right" vertical="top"/>
      <protection locked="0"/>
    </xf>
    <xf numFmtId="0" fontId="16" fillId="0" borderId="0" xfId="1" applyFont="1" applyAlignment="1" applyProtection="1">
      <alignment vertical="top"/>
      <protection locked="0"/>
    </xf>
    <xf numFmtId="49" fontId="19" fillId="0" borderId="0" xfId="1" applyNumberFormat="1" applyFont="1" applyFill="1" applyAlignment="1" applyProtection="1">
      <alignment vertical="top"/>
      <protection locked="0"/>
    </xf>
    <xf numFmtId="0" fontId="26" fillId="0" borderId="0" xfId="1" applyFont="1" applyFill="1" applyAlignment="1" applyProtection="1">
      <alignment vertical="top" wrapText="1"/>
      <protection locked="0"/>
    </xf>
    <xf numFmtId="0" fontId="19" fillId="0" borderId="3" xfId="1" applyFont="1" applyFill="1" applyBorder="1" applyAlignment="1" applyProtection="1">
      <alignment vertical="top" wrapText="1"/>
      <protection locked="0"/>
    </xf>
    <xf numFmtId="0" fontId="26" fillId="0" borderId="3" xfId="1" applyFont="1" applyFill="1" applyBorder="1" applyAlignment="1" applyProtection="1">
      <alignment vertical="top" wrapText="1"/>
      <protection locked="0"/>
    </xf>
    <xf numFmtId="4" fontId="26" fillId="0" borderId="3" xfId="1" applyNumberFormat="1" applyFont="1" applyFill="1" applyBorder="1" applyAlignment="1" applyProtection="1">
      <alignment horizontal="right" vertical="top"/>
      <protection locked="0"/>
    </xf>
    <xf numFmtId="4" fontId="19" fillId="0" borderId="3" xfId="1" applyNumberFormat="1" applyFont="1" applyFill="1" applyBorder="1" applyAlignment="1" applyProtection="1">
      <alignment horizontal="right" vertical="top"/>
      <protection locked="0"/>
    </xf>
    <xf numFmtId="4" fontId="19" fillId="0" borderId="0" xfId="1" applyNumberFormat="1" applyFont="1" applyAlignment="1" applyProtection="1">
      <alignment horizontal="right" vertical="top"/>
      <protection locked="0"/>
    </xf>
    <xf numFmtId="49" fontId="16" fillId="0" borderId="0" xfId="1" applyNumberFormat="1" applyFont="1" applyFill="1" applyAlignment="1" applyProtection="1">
      <alignment vertical="top"/>
      <protection locked="0"/>
    </xf>
    <xf numFmtId="0" fontId="16" fillId="0" borderId="0" xfId="1" applyFont="1" applyFill="1" applyAlignment="1" applyProtection="1">
      <alignment vertical="top" wrapText="1"/>
      <protection locked="0"/>
    </xf>
    <xf numFmtId="4" fontId="16" fillId="0" borderId="0" xfId="1" applyNumberFormat="1" applyFont="1" applyFill="1" applyAlignment="1" applyProtection="1">
      <alignment horizontal="right" vertical="top"/>
      <protection locked="0"/>
    </xf>
    <xf numFmtId="4" fontId="11" fillId="0" borderId="0" xfId="1" applyNumberFormat="1" applyFont="1" applyFill="1" applyAlignment="1" applyProtection="1">
      <alignment horizontal="right" vertical="top"/>
      <protection locked="0"/>
    </xf>
    <xf numFmtId="4" fontId="19" fillId="0" borderId="0" xfId="1" applyNumberFormat="1" applyFont="1" applyFill="1" applyAlignment="1" applyProtection="1">
      <alignment horizontal="left" vertical="top"/>
      <protection locked="0"/>
    </xf>
    <xf numFmtId="4" fontId="44" fillId="0" borderId="3" xfId="0" applyNumberFormat="1" applyFont="1" applyFill="1" applyBorder="1" applyAlignment="1">
      <alignment horizontal="left" vertical="top" wrapText="1"/>
    </xf>
    <xf numFmtId="4" fontId="50" fillId="0" borderId="10" xfId="0" applyNumberFormat="1" applyFont="1" applyFill="1" applyBorder="1" applyAlignment="1" applyProtection="1">
      <alignment horizontal="right" vertical="top" wrapText="1"/>
    </xf>
    <xf numFmtId="3" fontId="50" fillId="0" borderId="3" xfId="0" applyNumberFormat="1" applyFont="1" applyFill="1" applyBorder="1" applyAlignment="1" applyProtection="1">
      <alignment horizontal="right" vertical="top" wrapText="1"/>
    </xf>
    <xf numFmtId="4" fontId="19" fillId="0" borderId="0" xfId="1" applyNumberFormat="1" applyFont="1" applyAlignment="1" applyProtection="1">
      <alignment horizontal="left" vertical="top"/>
      <protection locked="0"/>
    </xf>
    <xf numFmtId="4" fontId="47" fillId="0" borderId="0" xfId="1" applyNumberFormat="1" applyFont="1" applyAlignment="1" applyProtection="1">
      <alignment horizontal="left" vertical="top"/>
      <protection locked="0"/>
    </xf>
    <xf numFmtId="0" fontId="53" fillId="0" borderId="0" xfId="1" applyFont="1" applyFill="1" applyAlignment="1" applyProtection="1">
      <alignment vertical="top" wrapText="1"/>
      <protection locked="0"/>
    </xf>
    <xf numFmtId="0" fontId="18" fillId="0" borderId="3" xfId="4" applyNumberFormat="1" applyFont="1" applyBorder="1" applyAlignment="1">
      <alignment horizontal="center" vertical="center" wrapText="1"/>
    </xf>
    <xf numFmtId="4" fontId="18" fillId="0" borderId="3" xfId="0" applyNumberFormat="1" applyFont="1" applyFill="1" applyBorder="1" applyAlignment="1">
      <alignment horizontal="center" vertical="center" wrapText="1"/>
    </xf>
    <xf numFmtId="3" fontId="30" fillId="0" borderId="3" xfId="0" applyNumberFormat="1" applyFont="1" applyFill="1" applyBorder="1" applyAlignment="1">
      <alignment horizontal="center" vertical="center"/>
    </xf>
    <xf numFmtId="4" fontId="51" fillId="0" borderId="0" xfId="0" applyNumberFormat="1" applyFont="1" applyAlignment="1">
      <alignment horizontal="center" vertical="top"/>
    </xf>
    <xf numFmtId="4" fontId="54" fillId="0" borderId="0" xfId="0" applyNumberFormat="1" applyFont="1" applyFill="1" applyBorder="1" applyAlignment="1">
      <alignment vertical="top"/>
    </xf>
    <xf numFmtId="3" fontId="30" fillId="0" borderId="3" xfId="0" applyNumberFormat="1" applyFont="1" applyFill="1" applyBorder="1" applyAlignment="1">
      <alignment horizontal="center" vertical="center"/>
    </xf>
    <xf numFmtId="4" fontId="30" fillId="0" borderId="5" xfId="0" applyNumberFormat="1" applyFont="1" applyFill="1" applyBorder="1" applyAlignment="1" applyProtection="1">
      <alignment horizontal="left" vertical="top" wrapText="1"/>
    </xf>
    <xf numFmtId="4" fontId="30" fillId="0" borderId="3" xfId="0" applyNumberFormat="1" applyFont="1" applyFill="1" applyBorder="1" applyAlignment="1">
      <alignment horizontal="left" vertical="top" wrapText="1"/>
    </xf>
    <xf numFmtId="3" fontId="52" fillId="0" borderId="0" xfId="0" applyNumberFormat="1" applyFont="1" applyAlignment="1" applyProtection="1">
      <alignment vertical="top"/>
    </xf>
    <xf numFmtId="4" fontId="9" fillId="0" borderId="0" xfId="0" applyNumberFormat="1" applyFont="1" applyFill="1" applyAlignment="1">
      <alignment horizontal="left" vertical="top"/>
    </xf>
    <xf numFmtId="0" fontId="29" fillId="0" borderId="9" xfId="0" applyNumberFormat="1" applyFont="1" applyFill="1" applyBorder="1" applyAlignment="1">
      <alignment horizontal="right" vertical="top"/>
    </xf>
    <xf numFmtId="3" fontId="55" fillId="0" borderId="0" xfId="0" applyNumberFormat="1" applyFont="1" applyAlignment="1" applyProtection="1">
      <alignment horizontal="left" vertical="top"/>
    </xf>
    <xf numFmtId="4" fontId="30" fillId="0" borderId="3" xfId="0" applyNumberFormat="1" applyFont="1" applyFill="1" applyBorder="1" applyAlignment="1" applyProtection="1">
      <alignment horizontal="left" vertical="top" wrapText="1"/>
    </xf>
    <xf numFmtId="4" fontId="30" fillId="0" borderId="5" xfId="0" applyNumberFormat="1" applyFont="1" applyFill="1" applyBorder="1" applyAlignment="1" applyProtection="1">
      <alignment horizontal="left" vertical="top" wrapText="1"/>
    </xf>
    <xf numFmtId="0" fontId="47" fillId="0" borderId="0" xfId="0" applyFont="1" applyAlignment="1" applyProtection="1">
      <alignment vertical="top"/>
    </xf>
    <xf numFmtId="4" fontId="54" fillId="0" borderId="0" xfId="0" applyNumberFormat="1" applyFont="1" applyFill="1" applyAlignment="1">
      <alignment vertical="top"/>
    </xf>
    <xf numFmtId="4" fontId="49" fillId="0" borderId="10" xfId="0" applyNumberFormat="1" applyFont="1" applyFill="1" applyBorder="1" applyAlignment="1" applyProtection="1">
      <alignment vertical="top" wrapText="1"/>
    </xf>
    <xf numFmtId="0" fontId="51" fillId="0" borderId="0" xfId="0" applyFont="1" applyFill="1" applyBorder="1" applyAlignment="1" applyProtection="1">
      <alignment vertical="top"/>
    </xf>
    <xf numFmtId="0" fontId="56" fillId="0" borderId="0" xfId="0" applyFont="1" applyAlignment="1" applyProtection="1">
      <alignment vertical="top"/>
    </xf>
    <xf numFmtId="3" fontId="51" fillId="0" borderId="0" xfId="0" applyNumberFormat="1" applyFont="1" applyAlignment="1" applyProtection="1">
      <alignment horizontal="left" vertical="top"/>
    </xf>
    <xf numFmtId="3" fontId="29" fillId="0" borderId="3" xfId="0" applyNumberFormat="1" applyFont="1" applyBorder="1" applyAlignment="1" applyProtection="1">
      <alignment vertical="top"/>
    </xf>
    <xf numFmtId="3" fontId="57" fillId="0" borderId="0" xfId="0" applyNumberFormat="1" applyFont="1" applyAlignment="1" applyProtection="1">
      <alignment horizontal="left" vertical="top"/>
    </xf>
    <xf numFmtId="0" fontId="54" fillId="0" borderId="0" xfId="0" applyFont="1"/>
    <xf numFmtId="3" fontId="30" fillId="3" borderId="3" xfId="0" applyNumberFormat="1" applyFont="1" applyFill="1" applyBorder="1" applyAlignment="1">
      <alignment horizontal="right" vertical="top"/>
    </xf>
    <xf numFmtId="0" fontId="55" fillId="0" borderId="0" xfId="0" applyFont="1" applyFill="1" applyBorder="1" applyAlignment="1" applyProtection="1">
      <alignment vertical="top"/>
    </xf>
    <xf numFmtId="3" fontId="29" fillId="2" borderId="3" xfId="0" applyNumberFormat="1" applyFont="1" applyFill="1" applyBorder="1" applyAlignment="1" applyProtection="1">
      <alignment horizontal="right" vertical="top"/>
    </xf>
    <xf numFmtId="4" fontId="29" fillId="0" borderId="9" xfId="0" applyNumberFormat="1" applyFont="1" applyFill="1" applyBorder="1" applyAlignment="1" applyProtection="1">
      <alignment vertical="top" wrapText="1"/>
    </xf>
    <xf numFmtId="0" fontId="19" fillId="3" borderId="3" xfId="1" applyFont="1" applyFill="1" applyBorder="1" applyAlignment="1" applyProtection="1">
      <alignment vertical="top" wrapText="1"/>
      <protection locked="0"/>
    </xf>
    <xf numFmtId="0" fontId="5" fillId="0" borderId="18" xfId="0" applyFont="1" applyBorder="1" applyAlignment="1">
      <alignment horizontal="justify" vertical="center" wrapText="1"/>
    </xf>
    <xf numFmtId="0" fontId="58" fillId="0" borderId="24" xfId="0" applyFont="1" applyBorder="1" applyAlignment="1">
      <alignment horizontal="justify" vertical="center" wrapText="1"/>
    </xf>
    <xf numFmtId="0" fontId="58" fillId="0" borderId="18" xfId="0" applyFont="1" applyBorder="1" applyAlignment="1">
      <alignment horizontal="justify" vertical="center" wrapText="1"/>
    </xf>
    <xf numFmtId="0" fontId="58" fillId="0" borderId="24" xfId="0" applyFont="1" applyBorder="1" applyAlignment="1">
      <alignment vertical="center" wrapText="1"/>
    </xf>
    <xf numFmtId="0" fontId="58" fillId="0" borderId="17" xfId="0" applyFont="1" applyBorder="1" applyAlignment="1">
      <alignment horizontal="justify" vertical="center" wrapText="1"/>
    </xf>
    <xf numFmtId="0" fontId="58" fillId="0" borderId="16" xfId="0" applyFont="1" applyBorder="1" applyAlignment="1">
      <alignment horizontal="justify" vertical="center" wrapText="1"/>
    </xf>
    <xf numFmtId="0" fontId="58" fillId="0" borderId="0" xfId="0" applyFont="1" applyAlignment="1">
      <alignment horizontal="justify" vertical="center"/>
    </xf>
    <xf numFmtId="0" fontId="58" fillId="0" borderId="28" xfId="0" applyFont="1" applyBorder="1" applyAlignment="1">
      <alignment horizontal="justify" vertical="center" wrapText="1"/>
    </xf>
    <xf numFmtId="0" fontId="58" fillId="0" borderId="29" xfId="0" applyFont="1" applyBorder="1" applyAlignment="1">
      <alignment horizontal="justify" vertical="center" wrapText="1"/>
    </xf>
    <xf numFmtId="0" fontId="58" fillId="0" borderId="30" xfId="0" applyFont="1" applyBorder="1" applyAlignment="1">
      <alignment horizontal="justify" vertical="center" wrapText="1"/>
    </xf>
    <xf numFmtId="0" fontId="58" fillId="0" borderId="28" xfId="0" applyFont="1" applyBorder="1" applyAlignment="1">
      <alignment vertical="center" wrapText="1"/>
    </xf>
    <xf numFmtId="0" fontId="58" fillId="0" borderId="22" xfId="0" applyFont="1" applyBorder="1" applyAlignment="1">
      <alignment horizontal="justify" vertical="center" wrapText="1"/>
    </xf>
    <xf numFmtId="0" fontId="3" fillId="0" borderId="0" xfId="0" applyFont="1" applyFill="1" applyAlignment="1" applyProtection="1">
      <alignment horizontal="left" vertical="top"/>
    </xf>
    <xf numFmtId="0" fontId="5" fillId="0" borderId="30" xfId="0" applyFont="1" applyBorder="1" applyAlignment="1">
      <alignment horizontal="justify" vertical="center" wrapText="1"/>
    </xf>
    <xf numFmtId="164" fontId="58" fillId="3" borderId="17" xfId="10" applyFont="1" applyFill="1" applyBorder="1" applyAlignment="1">
      <alignment horizontal="justify" vertical="center" wrapText="1"/>
    </xf>
    <xf numFmtId="164" fontId="5" fillId="0" borderId="18" xfId="10" applyFont="1" applyBorder="1" applyAlignment="1">
      <alignment horizontal="justify" vertical="center" wrapText="1"/>
    </xf>
    <xf numFmtId="164" fontId="58" fillId="0" borderId="21" xfId="10" applyFont="1" applyBorder="1" applyAlignment="1">
      <alignment horizontal="justify" vertical="center" wrapText="1"/>
    </xf>
    <xf numFmtId="164" fontId="58" fillId="0" borderId="18" xfId="10" applyFont="1" applyBorder="1" applyAlignment="1">
      <alignment horizontal="justify" vertical="center" wrapText="1"/>
    </xf>
    <xf numFmtId="164" fontId="58" fillId="2" borderId="21" xfId="10" applyFont="1" applyFill="1" applyBorder="1" applyAlignment="1">
      <alignment horizontal="justify" vertical="center" wrapText="1"/>
    </xf>
    <xf numFmtId="164" fontId="58" fillId="0" borderId="24" xfId="10" applyFont="1" applyBorder="1" applyAlignment="1">
      <alignment horizontal="justify" vertical="center" wrapText="1"/>
    </xf>
    <xf numFmtId="164" fontId="58" fillId="2" borderId="17" xfId="10" applyFont="1" applyFill="1" applyBorder="1" applyAlignment="1">
      <alignment horizontal="justify" vertical="center" wrapText="1"/>
    </xf>
    <xf numFmtId="164" fontId="58" fillId="0" borderId="17" xfId="10" applyFont="1" applyBorder="1" applyAlignment="1">
      <alignment horizontal="justify" vertical="center" wrapText="1"/>
    </xf>
    <xf numFmtId="164" fontId="58" fillId="0" borderId="28" xfId="10" applyFont="1" applyBorder="1" applyAlignment="1">
      <alignment horizontal="justify" vertical="center" wrapText="1"/>
    </xf>
    <xf numFmtId="164" fontId="58" fillId="0" borderId="22" xfId="10" applyFont="1" applyBorder="1" applyAlignment="1">
      <alignment horizontal="justify" vertical="center" wrapText="1"/>
    </xf>
    <xf numFmtId="164" fontId="58" fillId="2" borderId="31" xfId="10" applyFont="1" applyFill="1" applyBorder="1" applyAlignment="1">
      <alignment horizontal="justify" vertical="center" wrapText="1"/>
    </xf>
    <xf numFmtId="164" fontId="58" fillId="0" borderId="31" xfId="10" applyFont="1" applyBorder="1" applyAlignment="1">
      <alignment horizontal="justify" vertical="center" wrapText="1"/>
    </xf>
    <xf numFmtId="164" fontId="0" fillId="0" borderId="0" xfId="10" applyFont="1"/>
    <xf numFmtId="164" fontId="5" fillId="0" borderId="21" xfId="10" applyFont="1" applyBorder="1" applyAlignment="1">
      <alignment horizontal="justify" vertical="center" wrapText="1"/>
    </xf>
    <xf numFmtId="164" fontId="58" fillId="0" borderId="34" xfId="10" applyFont="1" applyBorder="1" applyAlignment="1">
      <alignment horizontal="justify" vertical="center" wrapText="1"/>
    </xf>
    <xf numFmtId="164" fontId="58" fillId="3" borderId="21" xfId="10" applyFont="1" applyFill="1" applyBorder="1" applyAlignment="1">
      <alignment horizontal="justify" vertical="center" wrapText="1"/>
    </xf>
    <xf numFmtId="164" fontId="58" fillId="3" borderId="31" xfId="10" applyFont="1" applyFill="1" applyBorder="1" applyAlignment="1">
      <alignment horizontal="justify" vertical="center" wrapText="1"/>
    </xf>
    <xf numFmtId="164" fontId="58" fillId="0" borderId="33" xfId="10" applyFont="1" applyBorder="1" applyAlignment="1">
      <alignment horizontal="justify" vertical="center" wrapText="1"/>
    </xf>
    <xf numFmtId="164" fontId="58" fillId="2" borderId="25" xfId="10" applyFont="1" applyFill="1" applyBorder="1" applyAlignment="1">
      <alignment horizontal="justify" vertical="center" wrapText="1"/>
    </xf>
    <xf numFmtId="164" fontId="58" fillId="2" borderId="19" xfId="10" applyFont="1" applyFill="1" applyBorder="1" applyAlignment="1">
      <alignment horizontal="justify" vertical="center" wrapText="1"/>
    </xf>
    <xf numFmtId="164" fontId="61" fillId="2" borderId="21" xfId="10" applyFont="1" applyFill="1" applyBorder="1" applyAlignment="1">
      <alignment horizontal="justify" vertical="center" wrapText="1"/>
    </xf>
    <xf numFmtId="164" fontId="58" fillId="0" borderId="30" xfId="10" applyFont="1" applyBorder="1" applyAlignment="1">
      <alignment horizontal="justify" vertical="center" wrapText="1"/>
    </xf>
    <xf numFmtId="164" fontId="59" fillId="0" borderId="0" xfId="10" applyFont="1"/>
    <xf numFmtId="164" fontId="58" fillId="2" borderId="33" xfId="10" applyFont="1" applyFill="1" applyBorder="1" applyAlignment="1">
      <alignment horizontal="justify" vertical="center" wrapText="1"/>
    </xf>
    <xf numFmtId="164" fontId="60" fillId="0" borderId="0" xfId="10" applyFont="1"/>
    <xf numFmtId="164" fontId="58" fillId="2" borderId="24" xfId="10" applyFont="1" applyFill="1" applyBorder="1" applyAlignment="1">
      <alignment horizontal="justify" vertical="center" wrapText="1"/>
    </xf>
    <xf numFmtId="164" fontId="5" fillId="3" borderId="21" xfId="10" applyFont="1" applyFill="1" applyBorder="1" applyAlignment="1">
      <alignment horizontal="justify" vertical="center" wrapText="1"/>
    </xf>
    <xf numFmtId="164" fontId="5" fillId="3" borderId="23" xfId="10" applyFont="1" applyFill="1" applyBorder="1" applyAlignment="1">
      <alignment horizontal="justify" vertical="center" wrapText="1"/>
    </xf>
    <xf numFmtId="164" fontId="58" fillId="0" borderId="32" xfId="10" applyFont="1" applyBorder="1" applyAlignment="1">
      <alignment horizontal="justify" vertical="center" wrapText="1"/>
    </xf>
    <xf numFmtId="164" fontId="58" fillId="3" borderId="28" xfId="10" applyFont="1" applyFill="1" applyBorder="1" applyAlignment="1">
      <alignment horizontal="justify" vertical="center" wrapText="1"/>
    </xf>
    <xf numFmtId="164" fontId="58" fillId="0" borderId="23" xfId="10" applyFont="1" applyBorder="1" applyAlignment="1">
      <alignment horizontal="justify" vertical="center" wrapText="1"/>
    </xf>
    <xf numFmtId="164" fontId="5" fillId="0" borderId="22" xfId="10" applyFont="1" applyBorder="1" applyAlignment="1">
      <alignment horizontal="justify" vertical="center" wrapText="1"/>
    </xf>
    <xf numFmtId="165" fontId="5" fillId="0" borderId="21" xfId="10" applyNumberFormat="1" applyFont="1" applyBorder="1" applyAlignment="1">
      <alignment horizontal="left" vertical="center" wrapText="1"/>
    </xf>
    <xf numFmtId="0" fontId="62" fillId="0" borderId="0" xfId="0" applyFont="1" applyFill="1" applyAlignment="1" applyProtection="1">
      <alignment horizontal="left" vertical="top"/>
    </xf>
    <xf numFmtId="0" fontId="20" fillId="0" borderId="3" xfId="0" applyFont="1" applyFill="1" applyBorder="1" applyAlignment="1" applyProtection="1">
      <alignment vertical="top" wrapText="1"/>
    </xf>
    <xf numFmtId="0" fontId="0" fillId="0" borderId="0" xfId="0" applyFont="1"/>
    <xf numFmtId="4" fontId="63" fillId="0" borderId="0" xfId="0" applyNumberFormat="1" applyFont="1" applyAlignment="1" applyProtection="1">
      <alignment vertical="top" wrapText="1"/>
    </xf>
    <xf numFmtId="164" fontId="5" fillId="0" borderId="17" xfId="10" applyFont="1" applyBorder="1" applyAlignment="1">
      <alignment horizontal="justify" vertical="center" wrapText="1"/>
    </xf>
    <xf numFmtId="164" fontId="5" fillId="0" borderId="18" xfId="10" applyFont="1" applyBorder="1" applyAlignment="1">
      <alignment horizontal="justify" vertical="center" wrapText="1"/>
    </xf>
    <xf numFmtId="0" fontId="5" fillId="0" borderId="26"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19" xfId="0" applyFont="1" applyBorder="1" applyAlignment="1">
      <alignment horizontal="justify" vertical="center" wrapText="1"/>
    </xf>
    <xf numFmtId="0" fontId="58" fillId="0" borderId="0" xfId="0" applyFont="1" applyAlignment="1">
      <alignment horizontal="left" vertical="center" wrapText="1"/>
    </xf>
    <xf numFmtId="164" fontId="5" fillId="0" borderId="17" xfId="10" applyFont="1" applyBorder="1" applyAlignment="1">
      <alignment horizontal="center" vertical="center" wrapText="1"/>
    </xf>
    <xf numFmtId="164" fontId="5" fillId="0" borderId="18" xfId="10" applyFont="1" applyBorder="1" applyAlignment="1">
      <alignment horizontal="center" vertical="center" wrapText="1"/>
    </xf>
    <xf numFmtId="164" fontId="5" fillId="0" borderId="26" xfId="10" applyFont="1" applyBorder="1" applyAlignment="1">
      <alignment horizontal="justify" vertical="center" wrapText="1"/>
    </xf>
    <xf numFmtId="164" fontId="5" fillId="0" borderId="23" xfId="10" applyFont="1" applyBorder="1" applyAlignment="1">
      <alignment horizontal="justify" vertical="center" wrapText="1"/>
    </xf>
    <xf numFmtId="164" fontId="5" fillId="0" borderId="27" xfId="10" applyFont="1" applyBorder="1" applyAlignment="1">
      <alignment horizontal="justify" vertical="center" wrapText="1"/>
    </xf>
    <xf numFmtId="164" fontId="5" fillId="0" borderId="19" xfId="10" applyFont="1" applyBorder="1" applyAlignment="1">
      <alignment horizontal="justify" vertical="center" wrapText="1"/>
    </xf>
    <xf numFmtId="0" fontId="5" fillId="0" borderId="36" xfId="0" applyFont="1" applyBorder="1" applyAlignment="1">
      <alignment horizontal="justify" vertical="center" wrapText="1"/>
    </xf>
    <xf numFmtId="0" fontId="5" fillId="0" borderId="37" xfId="0" applyFont="1" applyBorder="1" applyAlignment="1">
      <alignment horizontal="justify" vertical="center" wrapText="1"/>
    </xf>
    <xf numFmtId="0" fontId="5" fillId="0" borderId="20" xfId="0" applyFont="1" applyBorder="1" applyAlignment="1">
      <alignment horizontal="justify" vertical="center" wrapText="1"/>
    </xf>
    <xf numFmtId="0" fontId="5" fillId="0" borderId="17" xfId="0" applyFont="1" applyBorder="1" applyAlignment="1">
      <alignment horizontal="justify" vertical="center" wrapText="1"/>
    </xf>
    <xf numFmtId="0" fontId="5" fillId="0" borderId="18" xfId="0" applyFont="1" applyBorder="1" applyAlignment="1">
      <alignment horizontal="justify" vertical="center" wrapText="1"/>
    </xf>
    <xf numFmtId="0" fontId="5" fillId="0" borderId="35" xfId="0" applyFont="1" applyBorder="1" applyAlignment="1">
      <alignment horizontal="justify" vertical="center" wrapText="1"/>
    </xf>
    <xf numFmtId="0" fontId="5" fillId="0" borderId="22" xfId="0" applyFont="1" applyBorder="1" applyAlignment="1">
      <alignment horizontal="justify" vertical="center" wrapText="1"/>
    </xf>
    <xf numFmtId="0" fontId="5" fillId="0" borderId="23" xfId="0" applyFont="1" applyBorder="1" applyAlignment="1">
      <alignment horizontal="justify" vertical="center" wrapText="1"/>
    </xf>
    <xf numFmtId="0" fontId="21" fillId="0" borderId="3" xfId="1" applyFont="1" applyFill="1" applyBorder="1" applyAlignment="1" applyProtection="1">
      <alignment horizontal="left" vertical="top"/>
      <protection locked="0"/>
    </xf>
    <xf numFmtId="0" fontId="20" fillId="0" borderId="3" xfId="1" applyFont="1" applyFill="1" applyBorder="1" applyAlignment="1" applyProtection="1">
      <alignment horizontal="left" vertical="top"/>
      <protection locked="0"/>
    </xf>
    <xf numFmtId="9" fontId="26" fillId="0" borderId="6" xfId="9" applyFont="1" applyBorder="1" applyAlignment="1" applyProtection="1">
      <alignment horizontal="center" vertical="top"/>
      <protection locked="0"/>
    </xf>
    <xf numFmtId="9" fontId="26" fillId="0" borderId="0" xfId="9" applyFont="1" applyBorder="1" applyAlignment="1" applyProtection="1">
      <alignment horizontal="center" vertical="top"/>
      <protection locked="0"/>
    </xf>
    <xf numFmtId="0" fontId="15" fillId="0" borderId="0" xfId="1" applyFont="1" applyFill="1" applyAlignment="1" applyProtection="1">
      <alignment horizontal="center" vertical="center"/>
      <protection locked="0"/>
    </xf>
    <xf numFmtId="49" fontId="21" fillId="0" borderId="9" xfId="1" applyNumberFormat="1" applyFont="1" applyFill="1" applyBorder="1" applyAlignment="1" applyProtection="1">
      <alignment vertical="center"/>
      <protection locked="0"/>
    </xf>
    <xf numFmtId="49" fontId="21" fillId="0" borderId="7" xfId="1" applyNumberFormat="1" applyFont="1" applyFill="1" applyBorder="1" applyAlignment="1" applyProtection="1">
      <alignment vertical="center"/>
      <protection locked="0"/>
    </xf>
    <xf numFmtId="0" fontId="21" fillId="0" borderId="9" xfId="1" applyFont="1" applyFill="1" applyBorder="1" applyAlignment="1" applyProtection="1">
      <alignment horizontal="center" vertical="center" wrapText="1"/>
      <protection locked="0"/>
    </xf>
    <xf numFmtId="0" fontId="21" fillId="0" borderId="7" xfId="1" applyFont="1" applyFill="1" applyBorder="1" applyAlignment="1" applyProtection="1">
      <alignment horizontal="center" vertical="center" wrapText="1"/>
      <protection locked="0"/>
    </xf>
    <xf numFmtId="4" fontId="21" fillId="0" borderId="3" xfId="1" applyNumberFormat="1" applyFont="1" applyFill="1" applyBorder="1" applyAlignment="1" applyProtection="1">
      <alignment horizontal="center" vertical="center" wrapText="1"/>
      <protection locked="0"/>
    </xf>
    <xf numFmtId="4" fontId="21" fillId="0" borderId="9" xfId="1" applyNumberFormat="1" applyFont="1" applyFill="1" applyBorder="1" applyAlignment="1" applyProtection="1">
      <alignment horizontal="center" vertical="center" wrapText="1"/>
      <protection locked="0"/>
    </xf>
    <xf numFmtId="4" fontId="21" fillId="0" borderId="7" xfId="1" applyNumberFormat="1" applyFont="1" applyFill="1" applyBorder="1" applyAlignment="1" applyProtection="1">
      <alignment horizontal="center" vertical="center" wrapText="1"/>
      <protection locked="0"/>
    </xf>
    <xf numFmtId="0" fontId="21" fillId="0" borderId="4" xfId="0" applyFont="1" applyFill="1" applyBorder="1" applyAlignment="1" applyProtection="1">
      <alignment horizontal="right" vertical="top" wrapText="1"/>
    </xf>
    <xf numFmtId="0" fontId="21" fillId="0" borderId="5" xfId="0" applyFont="1" applyFill="1" applyBorder="1" applyAlignment="1" applyProtection="1">
      <alignment horizontal="right" vertical="top" wrapText="1"/>
    </xf>
    <xf numFmtId="0" fontId="26" fillId="0" borderId="3" xfId="0" applyFont="1" applyBorder="1" applyAlignment="1" applyProtection="1">
      <alignment horizontal="left" vertical="top" wrapText="1"/>
    </xf>
    <xf numFmtId="0" fontId="48" fillId="0" borderId="4" xfId="0" applyFont="1" applyBorder="1" applyAlignment="1" applyProtection="1">
      <alignment horizontal="left" vertical="top" wrapText="1"/>
    </xf>
    <xf numFmtId="0" fontId="48" fillId="0" borderId="5" xfId="0" applyFont="1" applyBorder="1" applyAlignment="1" applyProtection="1">
      <alignment horizontal="left" vertical="top" wrapText="1"/>
    </xf>
    <xf numFmtId="0" fontId="19" fillId="0" borderId="3" xfId="0" applyFont="1" applyBorder="1" applyAlignment="1" applyProtection="1">
      <alignment horizontal="left" vertical="top" wrapText="1"/>
    </xf>
    <xf numFmtId="0" fontId="21" fillId="0" borderId="0" xfId="0" applyFont="1" applyFill="1" applyBorder="1" applyAlignment="1" applyProtection="1">
      <alignment horizontal="right" vertical="top" wrapText="1"/>
    </xf>
    <xf numFmtId="0" fontId="22" fillId="0" borderId="4" xfId="0" applyFont="1" applyFill="1" applyBorder="1" applyAlignment="1" applyProtection="1">
      <alignment horizontal="right" vertical="top" wrapText="1"/>
    </xf>
    <xf numFmtId="0" fontId="22" fillId="0" borderId="5" xfId="0" applyFont="1" applyFill="1" applyBorder="1" applyAlignment="1" applyProtection="1">
      <alignment horizontal="right" vertical="top" wrapText="1"/>
    </xf>
    <xf numFmtId="0" fontId="20" fillId="0" borderId="4" xfId="0" applyFont="1" applyFill="1" applyBorder="1" applyAlignment="1" applyProtection="1">
      <alignment horizontal="right" vertical="top" wrapText="1"/>
    </xf>
    <xf numFmtId="0" fontId="20" fillId="0" borderId="5" xfId="0" applyFont="1" applyFill="1" applyBorder="1" applyAlignment="1" applyProtection="1">
      <alignment horizontal="right" vertical="top" wrapText="1"/>
    </xf>
    <xf numFmtId="3" fontId="21" fillId="0" borderId="4" xfId="0" applyNumberFormat="1" applyFont="1" applyFill="1" applyBorder="1" applyAlignment="1" applyProtection="1">
      <alignment horizontal="left" vertical="top"/>
    </xf>
    <xf numFmtId="3" fontId="21" fillId="0" borderId="2" xfId="0" applyNumberFormat="1" applyFont="1" applyFill="1" applyBorder="1" applyAlignment="1" applyProtection="1">
      <alignment horizontal="left" vertical="top"/>
    </xf>
    <xf numFmtId="0" fontId="26" fillId="0" borderId="3" xfId="0" applyFont="1" applyFill="1" applyBorder="1" applyAlignment="1" applyProtection="1">
      <alignment horizontal="left" vertical="center" wrapText="1"/>
    </xf>
    <xf numFmtId="4" fontId="21" fillId="0" borderId="3" xfId="0" applyNumberFormat="1" applyFont="1" applyFill="1" applyBorder="1" applyAlignment="1" applyProtection="1">
      <alignment horizontal="right" vertical="center" wrapText="1"/>
    </xf>
    <xf numFmtId="4" fontId="21" fillId="0" borderId="3" xfId="0" applyNumberFormat="1" applyFont="1" applyFill="1" applyBorder="1" applyAlignment="1" applyProtection="1">
      <alignment horizontal="center" vertical="center" wrapText="1"/>
    </xf>
    <xf numFmtId="0" fontId="26" fillId="0" borderId="0" xfId="1" applyFont="1" applyFill="1" applyAlignment="1" applyProtection="1">
      <alignment horizontal="center" vertical="center"/>
    </xf>
    <xf numFmtId="0" fontId="19" fillId="0" borderId="0" xfId="0" applyFont="1" applyFill="1" applyAlignment="1" applyProtection="1">
      <alignment horizontal="left" vertical="top" wrapText="1"/>
    </xf>
    <xf numFmtId="0" fontId="19" fillId="0" borderId="0" xfId="0" applyFont="1" applyFill="1" applyAlignment="1" applyProtection="1">
      <alignment horizontal="left" vertical="top"/>
    </xf>
    <xf numFmtId="0" fontId="21" fillId="0" borderId="0" xfId="0" applyFont="1" applyFill="1" applyAlignment="1" applyProtection="1">
      <alignment horizontal="left" vertical="top"/>
    </xf>
    <xf numFmtId="4" fontId="21" fillId="0" borderId="9" xfId="0" applyNumberFormat="1" applyFont="1" applyFill="1" applyBorder="1" applyAlignment="1" applyProtection="1">
      <alignment horizontal="left" vertical="center" wrapText="1"/>
    </xf>
    <xf numFmtId="4" fontId="21" fillId="0" borderId="7" xfId="0" applyNumberFormat="1" applyFont="1" applyFill="1" applyBorder="1" applyAlignment="1" applyProtection="1">
      <alignment horizontal="left" vertical="center" wrapText="1"/>
    </xf>
    <xf numFmtId="4" fontId="21" fillId="0" borderId="9" xfId="0" applyNumberFormat="1" applyFont="1" applyFill="1" applyBorder="1" applyAlignment="1" applyProtection="1">
      <alignment horizontal="center" vertical="center" wrapText="1"/>
    </xf>
    <xf numFmtId="4" fontId="21" fillId="0" borderId="7" xfId="0" applyNumberFormat="1" applyFont="1" applyFill="1" applyBorder="1" applyAlignment="1" applyProtection="1">
      <alignment horizontal="center" vertical="center" wrapText="1"/>
    </xf>
    <xf numFmtId="3" fontId="21" fillId="0" borderId="4" xfId="0" applyNumberFormat="1" applyFont="1" applyFill="1" applyBorder="1" applyAlignment="1" applyProtection="1">
      <alignment horizontal="center" vertical="top" wrapText="1"/>
    </xf>
    <xf numFmtId="3" fontId="21" fillId="0" borderId="2" xfId="0" applyNumberFormat="1" applyFont="1" applyFill="1" applyBorder="1" applyAlignment="1" applyProtection="1">
      <alignment horizontal="center" vertical="top" wrapText="1"/>
    </xf>
    <xf numFmtId="0" fontId="24" fillId="0" borderId="0" xfId="0" applyFont="1" applyFill="1" applyAlignment="1" applyProtection="1">
      <alignment horizontal="center" vertical="top" wrapText="1"/>
    </xf>
    <xf numFmtId="0" fontId="36" fillId="6" borderId="1" xfId="0" applyFont="1" applyFill="1" applyBorder="1" applyAlignment="1" applyProtection="1">
      <alignment horizontal="center" vertical="top" wrapText="1"/>
    </xf>
    <xf numFmtId="3" fontId="19" fillId="0" borderId="3" xfId="0" applyNumberFormat="1" applyFont="1" applyFill="1" applyBorder="1" applyAlignment="1" applyProtection="1">
      <alignment horizontal="center" vertical="center"/>
    </xf>
    <xf numFmtId="0" fontId="19" fillId="0" borderId="3" xfId="0" applyFont="1" applyFill="1" applyBorder="1" applyAlignment="1" applyProtection="1">
      <alignment horizontal="center" vertical="center" wrapText="1"/>
    </xf>
    <xf numFmtId="3" fontId="19" fillId="0" borderId="6" xfId="0" applyNumberFormat="1" applyFont="1" applyFill="1" applyBorder="1" applyAlignment="1" applyProtection="1">
      <alignment horizontal="center" vertical="center"/>
    </xf>
    <xf numFmtId="3" fontId="19" fillId="0" borderId="0" xfId="0" applyNumberFormat="1" applyFont="1" applyFill="1" applyBorder="1" applyAlignment="1" applyProtection="1">
      <alignment horizontal="center" vertical="center"/>
    </xf>
    <xf numFmtId="3" fontId="19" fillId="0" borderId="3" xfId="0" applyNumberFormat="1" applyFont="1" applyFill="1" applyBorder="1" applyAlignment="1" applyProtection="1">
      <alignment horizontal="center" vertical="top"/>
    </xf>
    <xf numFmtId="4" fontId="20" fillId="6" borderId="1" xfId="0" applyNumberFormat="1" applyFont="1" applyFill="1" applyBorder="1" applyAlignment="1" applyProtection="1">
      <alignment horizontal="center" vertical="top" wrapText="1"/>
    </xf>
    <xf numFmtId="0" fontId="23" fillId="6" borderId="1" xfId="0" applyFont="1" applyFill="1" applyBorder="1" applyAlignment="1" applyProtection="1">
      <alignment horizontal="center" vertical="top" wrapText="1"/>
    </xf>
    <xf numFmtId="0" fontId="19" fillId="0" borderId="3" xfId="0" applyFont="1" applyFill="1" applyBorder="1" applyAlignment="1" applyProtection="1">
      <alignment horizontal="left" vertical="top" wrapText="1"/>
    </xf>
    <xf numFmtId="0" fontId="22" fillId="0" borderId="0" xfId="0" applyFont="1" applyFill="1" applyAlignment="1" applyProtection="1">
      <alignment horizontal="center" vertical="top" wrapText="1"/>
    </xf>
    <xf numFmtId="0" fontId="19" fillId="0" borderId="3" xfId="0" applyFont="1" applyFill="1" applyBorder="1" applyAlignment="1" applyProtection="1">
      <alignment horizontal="center" vertical="top" wrapText="1"/>
    </xf>
    <xf numFmtId="0" fontId="27" fillId="0" borderId="0" xfId="0" applyFont="1" applyFill="1" applyAlignment="1" applyProtection="1">
      <alignment horizontal="center" vertical="top"/>
    </xf>
    <xf numFmtId="0" fontId="20" fillId="0" borderId="3" xfId="0" applyFont="1" applyFill="1" applyBorder="1" applyAlignment="1">
      <alignment horizontal="left" vertical="top" wrapText="1"/>
    </xf>
    <xf numFmtId="0" fontId="21" fillId="0" borderId="3" xfId="0" applyFont="1" applyFill="1" applyBorder="1" applyAlignment="1" applyProtection="1">
      <alignment horizontal="left" vertical="top"/>
    </xf>
    <xf numFmtId="4" fontId="30" fillId="0" borderId="12" xfId="0" applyNumberFormat="1" applyFont="1" applyFill="1" applyBorder="1" applyAlignment="1">
      <alignment horizontal="center" vertical="top"/>
    </xf>
    <xf numFmtId="4" fontId="30" fillId="0" borderId="10" xfId="0" applyNumberFormat="1" applyFont="1" applyFill="1" applyBorder="1" applyAlignment="1">
      <alignment horizontal="center" vertical="top"/>
    </xf>
    <xf numFmtId="4" fontId="30" fillId="0" borderId="3" xfId="0" applyNumberFormat="1" applyFont="1" applyFill="1" applyBorder="1" applyAlignment="1">
      <alignment horizontal="left" vertical="top" wrapText="1"/>
    </xf>
    <xf numFmtId="4" fontId="30" fillId="0" borderId="3" xfId="0" applyNumberFormat="1" applyFont="1" applyFill="1" applyBorder="1" applyAlignment="1">
      <alignment horizontal="left" vertical="center" wrapText="1"/>
    </xf>
    <xf numFmtId="4" fontId="30" fillId="0" borderId="1" xfId="0" applyNumberFormat="1" applyFont="1" applyFill="1" applyBorder="1" applyAlignment="1" applyProtection="1">
      <alignment horizontal="center" vertical="top"/>
    </xf>
    <xf numFmtId="4" fontId="30" fillId="0" borderId="13" xfId="0" applyNumberFormat="1" applyFont="1" applyFill="1" applyBorder="1" applyAlignment="1" applyProtection="1">
      <alignment horizontal="center" vertical="top" wrapText="1"/>
    </xf>
    <xf numFmtId="4" fontId="30" fillId="0" borderId="1" xfId="0" applyNumberFormat="1" applyFont="1" applyFill="1" applyBorder="1" applyAlignment="1" applyProtection="1">
      <alignment horizontal="center" vertical="top" wrapText="1"/>
    </xf>
    <xf numFmtId="4" fontId="30" fillId="0" borderId="13" xfId="0" applyNumberFormat="1" applyFont="1" applyFill="1" applyBorder="1" applyAlignment="1" applyProtection="1">
      <alignment horizontal="left" vertical="top" wrapText="1"/>
    </xf>
    <xf numFmtId="4" fontId="30" fillId="0" borderId="1" xfId="0" applyNumberFormat="1" applyFont="1" applyFill="1" applyBorder="1" applyAlignment="1" applyProtection="1">
      <alignment horizontal="left" vertical="top" wrapText="1"/>
    </xf>
    <xf numFmtId="4" fontId="30" fillId="0" borderId="13" xfId="0" applyNumberFormat="1" applyFont="1" applyFill="1" applyBorder="1" applyAlignment="1">
      <alignment horizontal="left" vertical="top"/>
    </xf>
    <xf numFmtId="4" fontId="30" fillId="0" borderId="1" xfId="0" applyNumberFormat="1" applyFont="1" applyFill="1" applyBorder="1" applyAlignment="1">
      <alignment horizontal="left" vertical="top"/>
    </xf>
    <xf numFmtId="4" fontId="30" fillId="0" borderId="12" xfId="0" applyNumberFormat="1" applyFont="1" applyFill="1" applyBorder="1" applyAlignment="1">
      <alignment horizontal="left" vertical="center" wrapText="1"/>
    </xf>
    <xf numFmtId="4" fontId="30" fillId="0" borderId="11" xfId="0" applyNumberFormat="1" applyFont="1" applyFill="1" applyBorder="1" applyAlignment="1">
      <alignment horizontal="left" vertical="center" wrapText="1"/>
    </xf>
    <xf numFmtId="4" fontId="30" fillId="0" borderId="13" xfId="0" applyNumberFormat="1" applyFont="1" applyFill="1" applyBorder="1" applyAlignment="1">
      <alignment horizontal="left" vertical="center" wrapText="1"/>
    </xf>
    <xf numFmtId="4" fontId="30" fillId="0" borderId="8" xfId="0" applyNumberFormat="1" applyFont="1" applyFill="1" applyBorder="1" applyAlignment="1">
      <alignment horizontal="left" vertical="center" wrapText="1"/>
    </xf>
    <xf numFmtId="4" fontId="30" fillId="0" borderId="3" xfId="0" applyNumberFormat="1" applyFont="1" applyFill="1" applyBorder="1" applyAlignment="1" applyProtection="1">
      <alignment horizontal="left" vertical="top" wrapText="1"/>
    </xf>
    <xf numFmtId="0" fontId="18" fillId="0" borderId="3" xfId="4" applyNumberFormat="1" applyFont="1" applyBorder="1" applyAlignment="1">
      <alignment horizontal="center" vertical="center" wrapText="1"/>
    </xf>
    <xf numFmtId="4" fontId="18" fillId="0" borderId="3" xfId="0" applyNumberFormat="1" applyFont="1" applyFill="1" applyBorder="1" applyAlignment="1">
      <alignment horizontal="center" vertical="center" wrapText="1"/>
    </xf>
    <xf numFmtId="3" fontId="30" fillId="0" borderId="3" xfId="0" applyNumberFormat="1" applyFont="1" applyFill="1" applyBorder="1" applyAlignment="1">
      <alignment horizontal="center" vertical="center"/>
    </xf>
    <xf numFmtId="4" fontId="30" fillId="0" borderId="3" xfId="0" applyNumberFormat="1" applyFont="1" applyFill="1" applyBorder="1" applyAlignment="1" applyProtection="1">
      <alignment horizontal="center" vertical="top"/>
    </xf>
    <xf numFmtId="4" fontId="30" fillId="0" borderId="3" xfId="0" applyNumberFormat="1" applyFont="1" applyFill="1" applyBorder="1" applyAlignment="1">
      <alignment horizontal="center" vertical="top"/>
    </xf>
    <xf numFmtId="3" fontId="38" fillId="0" borderId="3" xfId="0" applyNumberFormat="1" applyFont="1" applyFill="1" applyBorder="1" applyAlignment="1" applyProtection="1">
      <alignment horizontal="center" vertical="center" wrapText="1"/>
    </xf>
    <xf numFmtId="4" fontId="30" fillId="0" borderId="0" xfId="0" applyNumberFormat="1" applyFont="1" applyFill="1" applyBorder="1" applyAlignment="1" applyProtection="1">
      <alignment horizontal="center" vertical="top"/>
    </xf>
    <xf numFmtId="4" fontId="30" fillId="0" borderId="3" xfId="0" applyNumberFormat="1" applyFont="1" applyFill="1" applyBorder="1" applyAlignment="1" applyProtection="1">
      <alignment horizontal="center" vertical="top" wrapText="1"/>
    </xf>
    <xf numFmtId="4" fontId="38" fillId="0" borderId="3" xfId="0" applyNumberFormat="1" applyFont="1" applyFill="1" applyBorder="1" applyAlignment="1" applyProtection="1">
      <alignment horizontal="center" vertical="top"/>
    </xf>
    <xf numFmtId="0" fontId="37" fillId="0" borderId="0" xfId="1" applyFont="1" applyFill="1" applyAlignment="1" applyProtection="1">
      <alignment horizontal="center" vertical="center"/>
    </xf>
    <xf numFmtId="0" fontId="18" fillId="0" borderId="7" xfId="4" applyNumberFormat="1" applyFont="1" applyBorder="1" applyAlignment="1">
      <alignment horizontal="center" vertical="center" wrapText="1"/>
    </xf>
    <xf numFmtId="4" fontId="18" fillId="0" borderId="7" xfId="0" applyNumberFormat="1" applyFont="1" applyFill="1" applyBorder="1" applyAlignment="1">
      <alignment horizontal="center" vertical="center" wrapText="1"/>
    </xf>
    <xf numFmtId="3" fontId="30" fillId="0" borderId="14" xfId="0" applyNumberFormat="1" applyFont="1" applyFill="1" applyBorder="1" applyAlignment="1">
      <alignment horizontal="center" vertical="center"/>
    </xf>
    <xf numFmtId="3" fontId="30" fillId="0" borderId="7" xfId="0" applyNumberFormat="1" applyFont="1" applyFill="1" applyBorder="1" applyAlignment="1">
      <alignment horizontal="center" vertical="center"/>
    </xf>
    <xf numFmtId="4" fontId="18" fillId="0" borderId="0" xfId="0" applyNumberFormat="1" applyFont="1" applyFill="1" applyAlignment="1" applyProtection="1">
      <alignment horizontal="left" vertical="top" wrapText="1"/>
    </xf>
    <xf numFmtId="4" fontId="30" fillId="0" borderId="15" xfId="0" applyNumberFormat="1" applyFont="1" applyFill="1" applyBorder="1" applyAlignment="1" applyProtection="1">
      <alignment horizontal="center" vertical="top"/>
    </xf>
    <xf numFmtId="3" fontId="38" fillId="0" borderId="13" xfId="0" applyNumberFormat="1" applyFont="1" applyFill="1" applyBorder="1" applyAlignment="1" applyProtection="1">
      <alignment horizontal="center" vertical="center" wrapText="1"/>
    </xf>
    <xf numFmtId="3" fontId="38" fillId="0" borderId="1" xfId="0" applyNumberFormat="1" applyFont="1" applyFill="1" applyBorder="1" applyAlignment="1" applyProtection="1">
      <alignment horizontal="center" vertical="center" wrapText="1"/>
    </xf>
    <xf numFmtId="3" fontId="30" fillId="0" borderId="9" xfId="0" applyNumberFormat="1" applyFont="1" applyFill="1" applyBorder="1" applyAlignment="1" applyProtection="1">
      <alignment horizontal="left" vertical="top"/>
    </xf>
    <xf numFmtId="0" fontId="38" fillId="0" borderId="3" xfId="0" applyFont="1" applyFill="1" applyBorder="1" applyAlignment="1" applyProtection="1">
      <alignment horizontal="center" vertical="top"/>
    </xf>
    <xf numFmtId="3" fontId="38" fillId="0" borderId="13" xfId="0" applyNumberFormat="1" applyFont="1" applyFill="1" applyBorder="1" applyAlignment="1" applyProtection="1">
      <alignment horizontal="center" vertical="top"/>
    </xf>
    <xf numFmtId="3" fontId="38" fillId="0" borderId="1" xfId="0" applyNumberFormat="1" applyFont="1" applyFill="1" applyBorder="1" applyAlignment="1" applyProtection="1">
      <alignment horizontal="center" vertical="top"/>
    </xf>
    <xf numFmtId="0" fontId="26" fillId="0" borderId="0" xfId="1" applyFont="1" applyFill="1" applyAlignment="1" applyProtection="1">
      <alignment horizontal="center" vertical="top"/>
    </xf>
    <xf numFmtId="0" fontId="29" fillId="0" borderId="0" xfId="0" applyFont="1" applyFill="1" applyBorder="1" applyAlignment="1" applyProtection="1">
      <alignment horizontal="left" vertical="top" wrapText="1"/>
    </xf>
    <xf numFmtId="0" fontId="18" fillId="0" borderId="0" xfId="0" applyFont="1" applyBorder="1" applyAlignment="1" applyProtection="1">
      <alignment horizontal="left" vertical="top" wrapText="1"/>
    </xf>
    <xf numFmtId="0" fontId="38" fillId="0" borderId="3" xfId="0" applyFont="1" applyBorder="1" applyAlignment="1" applyProtection="1">
      <alignment horizontal="center" vertical="center" wrapText="1"/>
    </xf>
    <xf numFmtId="0" fontId="30" fillId="0" borderId="12" xfId="0" applyFont="1" applyFill="1" applyBorder="1" applyAlignment="1" applyProtection="1">
      <alignment horizontal="center" vertical="top" wrapText="1"/>
    </xf>
    <xf numFmtId="0" fontId="30" fillId="0" borderId="10" xfId="0" applyFont="1" applyFill="1" applyBorder="1" applyAlignment="1" applyProtection="1">
      <alignment horizontal="center" vertical="top" wrapText="1"/>
    </xf>
    <xf numFmtId="4" fontId="30" fillId="0" borderId="6" xfId="0" applyNumberFormat="1" applyFont="1" applyFill="1" applyBorder="1" applyAlignment="1" applyProtection="1">
      <alignment horizontal="left" vertical="top"/>
    </xf>
    <xf numFmtId="4" fontId="30" fillId="0" borderId="0" xfId="0" applyNumberFormat="1" applyFont="1" applyFill="1" applyBorder="1" applyAlignment="1" applyProtection="1">
      <alignment horizontal="left" vertical="top"/>
    </xf>
    <xf numFmtId="4" fontId="30" fillId="0" borderId="12" xfId="0" applyNumberFormat="1" applyFont="1" applyFill="1" applyBorder="1" applyAlignment="1" applyProtection="1">
      <alignment horizontal="center" vertical="top" wrapText="1"/>
    </xf>
    <xf numFmtId="4" fontId="30" fillId="0" borderId="10" xfId="0" applyNumberFormat="1" applyFont="1" applyFill="1" applyBorder="1" applyAlignment="1" applyProtection="1">
      <alignment horizontal="center" vertical="top" wrapText="1"/>
    </xf>
    <xf numFmtId="4" fontId="30" fillId="0" borderId="3" xfId="0" applyNumberFormat="1" applyFont="1" applyFill="1" applyBorder="1" applyAlignment="1" applyProtection="1">
      <alignment horizontal="right" vertical="top" wrapText="1"/>
    </xf>
    <xf numFmtId="4" fontId="30" fillId="0" borderId="4" xfId="0" applyNumberFormat="1" applyFont="1" applyFill="1" applyBorder="1" applyAlignment="1" applyProtection="1">
      <alignment horizontal="left" vertical="top"/>
    </xf>
    <xf numFmtId="4" fontId="30" fillId="0" borderId="5" xfId="0" applyNumberFormat="1" applyFont="1" applyFill="1" applyBorder="1" applyAlignment="1" applyProtection="1">
      <alignment horizontal="left" vertical="top"/>
    </xf>
    <xf numFmtId="3" fontId="29" fillId="0" borderId="0" xfId="0" applyNumberFormat="1" applyFont="1" applyFill="1" applyBorder="1" applyAlignment="1" applyProtection="1">
      <alignment horizontal="center" vertical="top"/>
    </xf>
    <xf numFmtId="4" fontId="30" fillId="0" borderId="4" xfId="0" applyNumberFormat="1" applyFont="1" applyFill="1" applyBorder="1" applyAlignment="1" applyProtection="1">
      <alignment horizontal="left" vertical="top" wrapText="1"/>
    </xf>
    <xf numFmtId="4" fontId="30" fillId="0" borderId="2" xfId="0" applyNumberFormat="1" applyFont="1" applyFill="1" applyBorder="1" applyAlignment="1" applyProtection="1">
      <alignment horizontal="left" vertical="top" wrapText="1"/>
    </xf>
    <xf numFmtId="4" fontId="30" fillId="0" borderId="5" xfId="0" applyNumberFormat="1" applyFont="1" applyFill="1" applyBorder="1" applyAlignment="1" applyProtection="1">
      <alignment horizontal="left" vertical="top" wrapText="1"/>
    </xf>
    <xf numFmtId="0" fontId="30" fillId="0" borderId="3" xfId="4" applyNumberFormat="1" applyFont="1" applyFill="1" applyBorder="1" applyAlignment="1" applyProtection="1">
      <alignment horizontal="center" vertical="center" wrapText="1"/>
    </xf>
    <xf numFmtId="0" fontId="38" fillId="0" borderId="3" xfId="4" applyNumberFormat="1" applyFont="1" applyBorder="1" applyAlignment="1" applyProtection="1">
      <alignment horizontal="center" vertical="center" wrapText="1"/>
    </xf>
    <xf numFmtId="0" fontId="30" fillId="0" borderId="9" xfId="4" applyFont="1" applyFill="1" applyBorder="1" applyAlignment="1" applyProtection="1">
      <alignment horizontal="center" vertical="center" wrapText="1"/>
    </xf>
    <xf numFmtId="0" fontId="38" fillId="0" borderId="7" xfId="4" applyFont="1" applyBorder="1" applyAlignment="1" applyProtection="1">
      <alignment horizontal="center" vertical="center" wrapText="1"/>
    </xf>
    <xf numFmtId="3" fontId="30" fillId="0" borderId="3" xfId="4" applyNumberFormat="1" applyFont="1" applyFill="1" applyBorder="1" applyAlignment="1" applyProtection="1">
      <alignment horizontal="center" vertical="center"/>
    </xf>
    <xf numFmtId="0" fontId="30" fillId="0" borderId="0" xfId="0" applyFont="1" applyFill="1" applyBorder="1" applyAlignment="1" applyProtection="1">
      <alignment horizontal="center" vertical="center" wrapText="1"/>
    </xf>
  </cellXfs>
  <cellStyles count="11">
    <cellStyle name="Comma" xfId="10" builtinId="3"/>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xfId="9" builtinId="5"/>
    <cellStyle name="Percent 2" xfId="3"/>
  </cellStyles>
  <dxfs count="11">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duard%20CIUREA\MCI\APELURI%202022\Start%20Up%20-%20Relansare\Plan%20de%20afaceri-Macheta-Start%20Up%20Spin-off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get_Cerere finantare"/>
      <sheetName val="Planul investitional"/>
      <sheetName val="Proiecții financiare investiție"/>
      <sheetName val="Rentabilitate investiției"/>
      <sheetName val="Sustenabilitate financiara"/>
      <sheetName val="LIST"/>
      <sheetName val="Rentabilitate financiară"/>
    </sheetNames>
    <sheetDataSet>
      <sheetData sheetId="0">
        <row r="47">
          <cell r="I47">
            <v>100</v>
          </cell>
        </row>
      </sheetData>
      <sheetData sheetId="1"/>
      <sheetData sheetId="2"/>
      <sheetData sheetId="3" refreshError="1"/>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
  <sheetViews>
    <sheetView topLeftCell="A88" workbookViewId="0">
      <selection activeCell="B29" sqref="B29"/>
    </sheetView>
  </sheetViews>
  <sheetFormatPr defaultRowHeight="12.75" x14ac:dyDescent="0.2"/>
  <cols>
    <col min="1" max="1" width="42" bestFit="1" customWidth="1"/>
    <col min="2" max="2" width="26.28515625" style="343" customWidth="1"/>
    <col min="3" max="3" width="21.7109375" style="343" customWidth="1"/>
    <col min="4" max="4" width="23.140625" style="343" customWidth="1"/>
    <col min="5" max="5" width="14.140625" style="343" customWidth="1"/>
    <col min="6" max="6" width="18.140625" style="343" customWidth="1"/>
    <col min="7" max="7" width="19.85546875" style="343" bestFit="1" customWidth="1"/>
  </cols>
  <sheetData>
    <row r="1" spans="1:7" x14ac:dyDescent="0.2">
      <c r="C1" s="353" t="s">
        <v>521</v>
      </c>
    </row>
    <row r="2" spans="1:7" ht="13.5" thickBot="1" x14ac:dyDescent="0.25"/>
    <row r="3" spans="1:7" ht="75" customHeight="1" x14ac:dyDescent="0.2">
      <c r="A3" s="383" t="s">
        <v>498</v>
      </c>
      <c r="B3" s="368" t="s">
        <v>499</v>
      </c>
      <c r="C3" s="368" t="s">
        <v>500</v>
      </c>
      <c r="D3" s="368" t="s">
        <v>501</v>
      </c>
      <c r="E3" s="374" t="s">
        <v>541</v>
      </c>
      <c r="F3" s="374" t="s">
        <v>542</v>
      </c>
      <c r="G3" s="368" t="s">
        <v>502</v>
      </c>
    </row>
    <row r="4" spans="1:7" ht="13.5" thickBot="1" x14ac:dyDescent="0.25">
      <c r="A4" s="384"/>
      <c r="B4" s="369"/>
      <c r="C4" s="369"/>
      <c r="D4" s="369"/>
      <c r="E4" s="375"/>
      <c r="F4" s="375"/>
      <c r="G4" s="369"/>
    </row>
    <row r="5" spans="1:7" ht="16.5" thickBot="1" x14ac:dyDescent="0.25">
      <c r="A5" s="317">
        <v>0</v>
      </c>
      <c r="B5" s="344" t="s">
        <v>503</v>
      </c>
      <c r="C5" s="344" t="s">
        <v>504</v>
      </c>
      <c r="D5" s="363">
        <v>3</v>
      </c>
      <c r="E5" s="363">
        <v>4</v>
      </c>
      <c r="F5" s="344" t="s">
        <v>505</v>
      </c>
      <c r="G5" s="344" t="s">
        <v>506</v>
      </c>
    </row>
    <row r="6" spans="1:7" ht="16.5" thickBot="1" x14ac:dyDescent="0.25">
      <c r="A6" s="370" t="s">
        <v>507</v>
      </c>
      <c r="B6" s="371"/>
      <c r="C6" s="371"/>
      <c r="D6" s="371"/>
      <c r="E6" s="371"/>
      <c r="F6" s="371"/>
      <c r="G6" s="372"/>
    </row>
    <row r="7" spans="1:7" ht="32.25" thickBot="1" x14ac:dyDescent="0.25">
      <c r="A7" s="318" t="s">
        <v>522</v>
      </c>
      <c r="B7" s="331">
        <f>C7+D7</f>
        <v>0</v>
      </c>
      <c r="C7" s="337"/>
      <c r="D7" s="337"/>
      <c r="E7" s="337"/>
      <c r="F7" s="338">
        <f>C7*E7</f>
        <v>0</v>
      </c>
      <c r="G7" s="338">
        <f>C7-F7</f>
        <v>0</v>
      </c>
    </row>
    <row r="8" spans="1:7" ht="48" thickBot="1" x14ac:dyDescent="0.25">
      <c r="A8" s="326" t="s">
        <v>508</v>
      </c>
      <c r="B8" s="331">
        <f t="shared" ref="B8:B12" si="0">C8+D8</f>
        <v>0</v>
      </c>
      <c r="C8" s="337"/>
      <c r="D8" s="337"/>
      <c r="E8" s="337"/>
      <c r="F8" s="338">
        <f t="shared" ref="F8:F12" si="1">C8*E8</f>
        <v>0</v>
      </c>
      <c r="G8" s="338">
        <f t="shared" ref="G8:G29" si="2">C8-F8</f>
        <v>0</v>
      </c>
    </row>
    <row r="9" spans="1:7" ht="63.75" thickBot="1" x14ac:dyDescent="0.25">
      <c r="A9" s="318" t="s">
        <v>509</v>
      </c>
      <c r="B9" s="331">
        <f t="shared" si="0"/>
        <v>0</v>
      </c>
      <c r="C9" s="337"/>
      <c r="D9" s="337"/>
      <c r="E9" s="337"/>
      <c r="F9" s="338">
        <f t="shared" si="1"/>
        <v>0</v>
      </c>
      <c r="G9" s="338">
        <f t="shared" si="2"/>
        <v>0</v>
      </c>
    </row>
    <row r="10" spans="1:7" ht="63.75" thickBot="1" x14ac:dyDescent="0.25">
      <c r="A10" s="326" t="s">
        <v>523</v>
      </c>
      <c r="B10" s="331">
        <f t="shared" si="0"/>
        <v>0</v>
      </c>
      <c r="C10" s="337"/>
      <c r="D10" s="337"/>
      <c r="E10" s="337"/>
      <c r="F10" s="338">
        <f t="shared" si="1"/>
        <v>0</v>
      </c>
      <c r="G10" s="338">
        <f t="shared" si="2"/>
        <v>0</v>
      </c>
    </row>
    <row r="11" spans="1:7" ht="48" thickBot="1" x14ac:dyDescent="0.25">
      <c r="A11" s="319" t="s">
        <v>561</v>
      </c>
      <c r="B11" s="331">
        <f t="shared" si="0"/>
        <v>0</v>
      </c>
      <c r="C11" s="337"/>
      <c r="D11" s="337"/>
      <c r="E11" s="337"/>
      <c r="F11" s="338">
        <f t="shared" si="1"/>
        <v>0</v>
      </c>
      <c r="G11" s="338">
        <f t="shared" si="2"/>
        <v>0</v>
      </c>
    </row>
    <row r="12" spans="1:7" ht="63.75" thickBot="1" x14ac:dyDescent="0.25">
      <c r="A12" s="318" t="s">
        <v>524</v>
      </c>
      <c r="B12" s="331">
        <f t="shared" si="0"/>
        <v>0</v>
      </c>
      <c r="C12" s="337"/>
      <c r="D12" s="337"/>
      <c r="E12" s="337"/>
      <c r="F12" s="338">
        <f t="shared" si="1"/>
        <v>0</v>
      </c>
      <c r="G12" s="338">
        <f t="shared" si="2"/>
        <v>0</v>
      </c>
    </row>
    <row r="13" spans="1:7" ht="16.5" thickBot="1" x14ac:dyDescent="0.25">
      <c r="A13" s="370" t="s">
        <v>511</v>
      </c>
      <c r="B13" s="371"/>
      <c r="C13" s="371"/>
      <c r="D13" s="371"/>
      <c r="E13" s="371"/>
      <c r="F13" s="371"/>
      <c r="G13" s="372"/>
    </row>
    <row r="14" spans="1:7" ht="48" thickBot="1" x14ac:dyDescent="0.25">
      <c r="A14" s="318" t="s">
        <v>527</v>
      </c>
      <c r="B14" s="331">
        <f t="shared" ref="B14:B17" si="3">C14+D14</f>
        <v>0</v>
      </c>
      <c r="C14" s="337"/>
      <c r="D14" s="337"/>
      <c r="E14" s="337"/>
      <c r="F14" s="338">
        <f t="shared" ref="F14:F17" si="4">C14*E14</f>
        <v>0</v>
      </c>
      <c r="G14" s="338">
        <f t="shared" si="2"/>
        <v>0</v>
      </c>
    </row>
    <row r="15" spans="1:7" ht="32.25" thickBot="1" x14ac:dyDescent="0.25">
      <c r="A15" s="325" t="s">
        <v>529</v>
      </c>
      <c r="B15" s="331">
        <f t="shared" si="3"/>
        <v>0</v>
      </c>
      <c r="C15" s="337"/>
      <c r="D15" s="337"/>
      <c r="E15" s="337"/>
      <c r="F15" s="338">
        <f t="shared" si="4"/>
        <v>0</v>
      </c>
      <c r="G15" s="338">
        <f t="shared" si="2"/>
        <v>0</v>
      </c>
    </row>
    <row r="16" spans="1:7" ht="32.25" thickBot="1" x14ac:dyDescent="0.25">
      <c r="A16" s="327" t="s">
        <v>528</v>
      </c>
      <c r="B16" s="331">
        <f t="shared" si="3"/>
        <v>0</v>
      </c>
      <c r="C16" s="337"/>
      <c r="D16" s="337"/>
      <c r="E16" s="337"/>
      <c r="F16" s="338">
        <f t="shared" si="4"/>
        <v>0</v>
      </c>
      <c r="G16" s="338">
        <f t="shared" si="2"/>
        <v>0</v>
      </c>
    </row>
    <row r="17" spans="1:7" ht="32.25" thickBot="1" x14ac:dyDescent="0.25">
      <c r="A17" s="320" t="s">
        <v>530</v>
      </c>
      <c r="B17" s="331">
        <f t="shared" si="3"/>
        <v>0</v>
      </c>
      <c r="C17" s="337"/>
      <c r="D17" s="337"/>
      <c r="E17" s="337"/>
      <c r="F17" s="338">
        <f t="shared" si="4"/>
        <v>0</v>
      </c>
      <c r="G17" s="338">
        <f t="shared" si="2"/>
        <v>0</v>
      </c>
    </row>
    <row r="18" spans="1:7" ht="16.5" thickBot="1" x14ac:dyDescent="0.25">
      <c r="A18" s="370" t="s">
        <v>512</v>
      </c>
      <c r="B18" s="371"/>
      <c r="C18" s="371"/>
      <c r="D18" s="371"/>
      <c r="E18" s="371"/>
      <c r="F18" s="371"/>
      <c r="G18" s="372"/>
    </row>
    <row r="19" spans="1:7" ht="16.5" thickBot="1" x14ac:dyDescent="0.25">
      <c r="A19" s="318" t="s">
        <v>531</v>
      </c>
      <c r="B19" s="331">
        <f t="shared" ref="B19:B24" si="5">C19+D19</f>
        <v>0</v>
      </c>
      <c r="C19" s="337"/>
      <c r="D19" s="337"/>
      <c r="E19" s="337"/>
      <c r="F19" s="338">
        <f t="shared" ref="F19:F24" si="6">C19*E19</f>
        <v>0</v>
      </c>
      <c r="G19" s="338">
        <f t="shared" si="2"/>
        <v>0</v>
      </c>
    </row>
    <row r="20" spans="1:7" ht="63.75" thickBot="1" x14ac:dyDescent="0.25">
      <c r="A20" s="324" t="s">
        <v>560</v>
      </c>
      <c r="B20" s="331">
        <f t="shared" si="5"/>
        <v>0</v>
      </c>
      <c r="C20" s="337"/>
      <c r="D20" s="337"/>
      <c r="E20" s="337"/>
      <c r="F20" s="338">
        <f t="shared" si="6"/>
        <v>0</v>
      </c>
      <c r="G20" s="338">
        <f t="shared" si="2"/>
        <v>0</v>
      </c>
    </row>
    <row r="21" spans="1:7" ht="48" thickBot="1" x14ac:dyDescent="0.25">
      <c r="A21" s="318" t="s">
        <v>532</v>
      </c>
      <c r="B21" s="331">
        <f t="shared" si="5"/>
        <v>0</v>
      </c>
      <c r="C21" s="337"/>
      <c r="D21" s="337"/>
      <c r="E21" s="337"/>
      <c r="F21" s="338">
        <f t="shared" si="6"/>
        <v>0</v>
      </c>
      <c r="G21" s="338">
        <f t="shared" si="2"/>
        <v>0</v>
      </c>
    </row>
    <row r="22" spans="1:7" ht="32.25" thickBot="1" x14ac:dyDescent="0.25">
      <c r="A22" s="321" t="s">
        <v>533</v>
      </c>
      <c r="B22" s="331">
        <f t="shared" si="5"/>
        <v>0</v>
      </c>
      <c r="C22" s="337"/>
      <c r="D22" s="337"/>
      <c r="E22" s="337"/>
      <c r="F22" s="338">
        <f t="shared" si="6"/>
        <v>0</v>
      </c>
      <c r="G22" s="338">
        <f t="shared" si="2"/>
        <v>0</v>
      </c>
    </row>
    <row r="23" spans="1:7" ht="16.5" thickBot="1" x14ac:dyDescent="0.25">
      <c r="A23" s="324" t="s">
        <v>534</v>
      </c>
      <c r="B23" s="331">
        <f t="shared" si="5"/>
        <v>0</v>
      </c>
      <c r="C23" s="337"/>
      <c r="D23" s="337"/>
      <c r="E23" s="337"/>
      <c r="F23" s="338">
        <f t="shared" si="6"/>
        <v>0</v>
      </c>
      <c r="G23" s="338">
        <f t="shared" si="2"/>
        <v>0</v>
      </c>
    </row>
    <row r="24" spans="1:7" ht="63.75" thickBot="1" x14ac:dyDescent="0.25">
      <c r="A24" s="324" t="s">
        <v>538</v>
      </c>
      <c r="B24" s="331">
        <f t="shared" si="5"/>
        <v>0</v>
      </c>
      <c r="C24" s="337"/>
      <c r="D24" s="337"/>
      <c r="E24" s="337"/>
      <c r="F24" s="338">
        <f t="shared" si="6"/>
        <v>0</v>
      </c>
      <c r="G24" s="338">
        <f t="shared" si="2"/>
        <v>0</v>
      </c>
    </row>
    <row r="25" spans="1:7" ht="16.5" thickBot="1" x14ac:dyDescent="0.25">
      <c r="A25" s="370" t="s">
        <v>551</v>
      </c>
      <c r="B25" s="371"/>
      <c r="C25" s="371"/>
      <c r="D25" s="371"/>
      <c r="E25" s="371"/>
      <c r="F25" s="371"/>
      <c r="G25" s="372"/>
    </row>
    <row r="26" spans="1:7" ht="32.25" thickBot="1" x14ac:dyDescent="0.25">
      <c r="A26" s="318" t="s">
        <v>537</v>
      </c>
      <c r="B26" s="331">
        <f t="shared" ref="B26:B27" si="7">C26+D26</f>
        <v>0</v>
      </c>
      <c r="C26" s="337"/>
      <c r="D26" s="337"/>
      <c r="E26" s="337"/>
      <c r="F26" s="338">
        <f t="shared" ref="F26:F27" si="8">C26*E26</f>
        <v>0</v>
      </c>
      <c r="G26" s="338">
        <f t="shared" si="2"/>
        <v>0</v>
      </c>
    </row>
    <row r="27" spans="1:7" ht="48" thickBot="1" x14ac:dyDescent="0.25">
      <c r="A27" s="324" t="s">
        <v>536</v>
      </c>
      <c r="B27" s="331">
        <f t="shared" si="7"/>
        <v>0</v>
      </c>
      <c r="C27" s="337"/>
      <c r="D27" s="337"/>
      <c r="E27" s="337"/>
      <c r="F27" s="338">
        <f t="shared" si="8"/>
        <v>0</v>
      </c>
      <c r="G27" s="338">
        <f t="shared" si="2"/>
        <v>0</v>
      </c>
    </row>
    <row r="28" spans="1:7" ht="16.5" thickBot="1" x14ac:dyDescent="0.25">
      <c r="A28" s="380" t="s">
        <v>513</v>
      </c>
      <c r="B28" s="381"/>
      <c r="C28" s="381"/>
      <c r="D28" s="381"/>
      <c r="E28" s="381"/>
      <c r="F28" s="381"/>
      <c r="G28" s="382"/>
    </row>
    <row r="29" spans="1:7" ht="111" thickBot="1" x14ac:dyDescent="0.25">
      <c r="A29" s="326" t="s">
        <v>535</v>
      </c>
      <c r="B29" s="331">
        <f>C29+D29</f>
        <v>0</v>
      </c>
      <c r="C29" s="354"/>
      <c r="D29" s="354"/>
      <c r="E29" s="354"/>
      <c r="F29" s="338">
        <f>C29*E29</f>
        <v>0</v>
      </c>
      <c r="G29" s="345">
        <f t="shared" si="2"/>
        <v>0</v>
      </c>
    </row>
    <row r="30" spans="1:7" ht="16.5" thickBot="1" x14ac:dyDescent="0.25">
      <c r="A30" s="362" t="s">
        <v>514</v>
      </c>
      <c r="B30" s="339">
        <f>SUM(B7:B29)</f>
        <v>0</v>
      </c>
      <c r="C30" s="333">
        <f>SUM(C7:C29)</f>
        <v>0</v>
      </c>
      <c r="D30" s="333">
        <f>SUM(D7:D29)</f>
        <v>0</v>
      </c>
      <c r="E30" s="361"/>
      <c r="F30" s="339">
        <f>SUM(F7:F29)</f>
        <v>0</v>
      </c>
      <c r="G30" s="333">
        <f>SUM(G7:G28)</f>
        <v>0</v>
      </c>
    </row>
    <row r="31" spans="1:7" ht="16.5" thickBot="1" x14ac:dyDescent="0.25">
      <c r="A31" s="376" t="s">
        <v>515</v>
      </c>
      <c r="B31" s="377"/>
      <c r="C31" s="378"/>
      <c r="D31" s="378"/>
      <c r="E31" s="378"/>
      <c r="F31" s="377"/>
      <c r="G31" s="379"/>
    </row>
    <row r="32" spans="1:7" ht="16.5" thickBot="1" x14ac:dyDescent="0.25">
      <c r="A32" s="334" t="s">
        <v>516</v>
      </c>
      <c r="B32" s="331">
        <f t="shared" ref="B32:B35" si="9">C32+D32</f>
        <v>0</v>
      </c>
      <c r="C32" s="346">
        <v>0</v>
      </c>
      <c r="D32" s="335">
        <f>'Buget_cerere finantare'!G57</f>
        <v>0</v>
      </c>
      <c r="E32" s="333">
        <v>0</v>
      </c>
      <c r="F32" s="333">
        <v>0</v>
      </c>
      <c r="G32" s="333">
        <v>0</v>
      </c>
    </row>
    <row r="33" spans="1:7" ht="16.5" thickBot="1" x14ac:dyDescent="0.25">
      <c r="A33" s="336" t="s">
        <v>540</v>
      </c>
      <c r="B33" s="331">
        <f t="shared" si="9"/>
        <v>0</v>
      </c>
      <c r="C33" s="331">
        <v>0</v>
      </c>
      <c r="D33" s="337">
        <f>'Buget_cerere finantare'!F55</f>
        <v>0</v>
      </c>
      <c r="E33" s="338">
        <v>0</v>
      </c>
      <c r="F33" s="338">
        <v>0</v>
      </c>
      <c r="G33" s="333">
        <v>0</v>
      </c>
    </row>
    <row r="34" spans="1:7" ht="16.5" thickBot="1" x14ac:dyDescent="0.25">
      <c r="A34" s="339" t="s">
        <v>539</v>
      </c>
      <c r="B34" s="331">
        <f t="shared" si="9"/>
        <v>0</v>
      </c>
      <c r="C34" s="331">
        <v>0</v>
      </c>
      <c r="D34" s="337">
        <f>'Buget_cerere finantare'!F46</f>
        <v>0</v>
      </c>
      <c r="E34" s="338">
        <v>0</v>
      </c>
      <c r="F34" s="338">
        <v>0</v>
      </c>
      <c r="G34" s="333">
        <v>0</v>
      </c>
    </row>
    <row r="35" spans="1:7" ht="16.5" thickBot="1" x14ac:dyDescent="0.25">
      <c r="A35" s="340" t="s">
        <v>517</v>
      </c>
      <c r="B35" s="360">
        <f t="shared" si="9"/>
        <v>0</v>
      </c>
      <c r="C35" s="347">
        <v>0</v>
      </c>
      <c r="D35" s="341">
        <f>'Buget_cerere finantare'!F52</f>
        <v>0</v>
      </c>
      <c r="E35" s="342">
        <v>0</v>
      </c>
      <c r="F35" s="342">
        <v>0</v>
      </c>
      <c r="G35" s="333">
        <v>0</v>
      </c>
    </row>
    <row r="36" spans="1:7" ht="16.5" thickBot="1" x14ac:dyDescent="0.25">
      <c r="A36" s="334" t="s">
        <v>518</v>
      </c>
      <c r="B36" s="333"/>
      <c r="C36" s="333"/>
      <c r="D36" s="333"/>
      <c r="E36" s="333"/>
      <c r="F36" s="333"/>
      <c r="G36" s="333"/>
    </row>
    <row r="37" spans="1:7" ht="16.5" thickBot="1" x14ac:dyDescent="0.25">
      <c r="A37" s="332" t="s">
        <v>519</v>
      </c>
      <c r="B37" s="333">
        <f>SUM(B32:B35)</f>
        <v>0</v>
      </c>
      <c r="C37" s="333">
        <f t="shared" ref="C37:F37" si="10">SUM(C32:C35)</f>
        <v>0</v>
      </c>
      <c r="D37" s="333">
        <f t="shared" si="10"/>
        <v>0</v>
      </c>
      <c r="E37" s="333"/>
      <c r="F37" s="333">
        <f t="shared" si="10"/>
        <v>0</v>
      </c>
      <c r="G37" s="333">
        <f>SUM(G32:G35)</f>
        <v>0</v>
      </c>
    </row>
    <row r="38" spans="1:7" ht="16.5" thickBot="1" x14ac:dyDescent="0.25">
      <c r="A38" s="332" t="s">
        <v>520</v>
      </c>
      <c r="B38" s="333">
        <f>B37+B30</f>
        <v>0</v>
      </c>
      <c r="C38" s="333">
        <f t="shared" ref="C38:G38" si="11">C37+C30</f>
        <v>0</v>
      </c>
      <c r="D38" s="333">
        <f t="shared" si="11"/>
        <v>0</v>
      </c>
      <c r="E38" s="333"/>
      <c r="F38" s="333">
        <f t="shared" si="11"/>
        <v>0</v>
      </c>
      <c r="G38" s="333">
        <f t="shared" si="11"/>
        <v>0</v>
      </c>
    </row>
    <row r="40" spans="1:7" ht="35.1" customHeight="1" x14ac:dyDescent="0.2">
      <c r="A40" s="373" t="s">
        <v>526</v>
      </c>
      <c r="B40" s="373"/>
      <c r="C40" s="373"/>
      <c r="D40" s="373"/>
      <c r="E40" s="373"/>
      <c r="F40" s="373"/>
      <c r="G40" s="373"/>
    </row>
    <row r="41" spans="1:7" ht="33" customHeight="1" x14ac:dyDescent="0.2">
      <c r="A41" s="373" t="s">
        <v>525</v>
      </c>
      <c r="B41" s="373"/>
      <c r="C41" s="373"/>
      <c r="D41" s="373"/>
      <c r="E41" s="373"/>
      <c r="F41" s="373"/>
      <c r="G41" s="373"/>
    </row>
    <row r="44" spans="1:7" x14ac:dyDescent="0.2">
      <c r="C44" s="355" t="s">
        <v>553</v>
      </c>
    </row>
    <row r="46" spans="1:7" ht="13.5" thickBot="1" x14ac:dyDescent="0.25"/>
    <row r="47" spans="1:7" x14ac:dyDescent="0.2">
      <c r="A47" s="383" t="s">
        <v>498</v>
      </c>
      <c r="B47" s="368" t="s">
        <v>499</v>
      </c>
      <c r="C47" s="368" t="s">
        <v>500</v>
      </c>
      <c r="D47" s="368" t="s">
        <v>501</v>
      </c>
      <c r="E47" s="374" t="s">
        <v>541</v>
      </c>
      <c r="F47" s="374" t="s">
        <v>542</v>
      </c>
      <c r="G47" s="368" t="s">
        <v>557</v>
      </c>
    </row>
    <row r="48" spans="1:7" ht="66.599999999999994" customHeight="1" thickBot="1" x14ac:dyDescent="0.25">
      <c r="A48" s="384"/>
      <c r="B48" s="369"/>
      <c r="C48" s="369"/>
      <c r="D48" s="369"/>
      <c r="E48" s="375"/>
      <c r="F48" s="375"/>
      <c r="G48" s="369"/>
    </row>
    <row r="49" spans="1:7" ht="16.5" thickBot="1" x14ac:dyDescent="0.25">
      <c r="A49" s="317">
        <v>0</v>
      </c>
      <c r="B49" s="344" t="s">
        <v>503</v>
      </c>
      <c r="C49" s="344" t="s">
        <v>543</v>
      </c>
      <c r="D49" s="344">
        <v>3</v>
      </c>
      <c r="E49" s="344">
        <v>4</v>
      </c>
      <c r="F49" s="344" t="s">
        <v>544</v>
      </c>
      <c r="G49" s="344">
        <v>6</v>
      </c>
    </row>
    <row r="50" spans="1:7" ht="16.5" thickBot="1" x14ac:dyDescent="0.25">
      <c r="A50" s="370" t="s">
        <v>545</v>
      </c>
      <c r="B50" s="371"/>
      <c r="C50" s="371"/>
      <c r="D50" s="371"/>
      <c r="E50" s="371"/>
      <c r="F50" s="371"/>
      <c r="G50" s="372"/>
    </row>
    <row r="51" spans="1:7" ht="48" thickBot="1" x14ac:dyDescent="0.25">
      <c r="A51" s="318" t="s">
        <v>552</v>
      </c>
      <c r="B51" s="337"/>
      <c r="C51" s="337"/>
      <c r="D51" s="337"/>
      <c r="E51" s="337">
        <v>100</v>
      </c>
      <c r="F51" s="338">
        <f>C51</f>
        <v>0</v>
      </c>
      <c r="G51" s="338">
        <f t="shared" ref="G51:G55" si="12">C51-F51</f>
        <v>0</v>
      </c>
    </row>
    <row r="52" spans="1:7" ht="63.75" thickBot="1" x14ac:dyDescent="0.25">
      <c r="A52" s="326" t="s">
        <v>546</v>
      </c>
      <c r="B52" s="341"/>
      <c r="C52" s="341"/>
      <c r="D52" s="341"/>
      <c r="E52" s="337">
        <v>100</v>
      </c>
      <c r="F52" s="338">
        <f t="shared" ref="F52:F58" si="13">C52</f>
        <v>0</v>
      </c>
      <c r="G52" s="338">
        <f t="shared" si="12"/>
        <v>0</v>
      </c>
    </row>
    <row r="53" spans="1:7" ht="63.75" thickBot="1" x14ac:dyDescent="0.25">
      <c r="A53" s="324" t="s">
        <v>509</v>
      </c>
      <c r="B53" s="349"/>
      <c r="C53" s="356"/>
      <c r="D53" s="356"/>
      <c r="E53" s="337">
        <v>100</v>
      </c>
      <c r="F53" s="338">
        <f t="shared" si="13"/>
        <v>0</v>
      </c>
      <c r="G53" s="338">
        <f t="shared" si="12"/>
        <v>0</v>
      </c>
    </row>
    <row r="54" spans="1:7" ht="48" thickBot="1" x14ac:dyDescent="0.25">
      <c r="A54" s="318" t="s">
        <v>510</v>
      </c>
      <c r="B54" s="337"/>
      <c r="C54" s="337"/>
      <c r="D54" s="337"/>
      <c r="E54" s="337">
        <v>100</v>
      </c>
      <c r="F54" s="338">
        <f t="shared" si="13"/>
        <v>0</v>
      </c>
      <c r="G54" s="338">
        <f t="shared" si="12"/>
        <v>0</v>
      </c>
    </row>
    <row r="55" spans="1:7" ht="48" thickBot="1" x14ac:dyDescent="0.25">
      <c r="A55" s="322" t="s">
        <v>547</v>
      </c>
      <c r="B55" s="350"/>
      <c r="C55" s="350"/>
      <c r="D55" s="350"/>
      <c r="E55" s="337">
        <v>100</v>
      </c>
      <c r="F55" s="338">
        <f t="shared" si="13"/>
        <v>0</v>
      </c>
      <c r="G55" s="338">
        <f t="shared" si="12"/>
        <v>0</v>
      </c>
    </row>
    <row r="56" spans="1:7" ht="16.5" thickBot="1" x14ac:dyDescent="0.25">
      <c r="A56" s="370" t="s">
        <v>513</v>
      </c>
      <c r="B56" s="371"/>
      <c r="C56" s="371"/>
      <c r="D56" s="371"/>
      <c r="E56" s="371"/>
      <c r="F56" s="371"/>
      <c r="G56" s="372"/>
    </row>
    <row r="57" spans="1:7" ht="79.5" thickBot="1" x14ac:dyDescent="0.25">
      <c r="A57" s="319" t="s">
        <v>548</v>
      </c>
      <c r="B57" s="351"/>
      <c r="C57" s="351"/>
      <c r="D57" s="351"/>
      <c r="E57" s="335">
        <v>100</v>
      </c>
      <c r="F57" s="338">
        <f t="shared" si="13"/>
        <v>0</v>
      </c>
      <c r="G57" s="338">
        <f>C57-F57</f>
        <v>0</v>
      </c>
    </row>
    <row r="58" spans="1:7" ht="16.5" thickBot="1" x14ac:dyDescent="0.25">
      <c r="A58" s="317" t="s">
        <v>514</v>
      </c>
      <c r="B58" s="333">
        <f>SUM(B51:B57)</f>
        <v>0</v>
      </c>
      <c r="C58" s="333">
        <f t="shared" ref="C58:D58" si="14">SUM(C51:C57)</f>
        <v>0</v>
      </c>
      <c r="D58" s="333">
        <f t="shared" si="14"/>
        <v>0</v>
      </c>
      <c r="E58" s="357">
        <v>100</v>
      </c>
      <c r="F58" s="338">
        <f t="shared" si="13"/>
        <v>0</v>
      </c>
      <c r="G58" s="331">
        <v>0</v>
      </c>
    </row>
    <row r="59" spans="1:7" ht="16.5" thickBot="1" x14ac:dyDescent="0.25">
      <c r="A59" s="370" t="s">
        <v>515</v>
      </c>
      <c r="B59" s="371"/>
      <c r="C59" s="371"/>
      <c r="D59" s="371"/>
      <c r="E59" s="371"/>
      <c r="F59" s="371"/>
      <c r="G59" s="372"/>
    </row>
    <row r="60" spans="1:7" ht="16.5" thickBot="1" x14ac:dyDescent="0.25">
      <c r="A60" s="319" t="s">
        <v>549</v>
      </c>
      <c r="B60" s="335"/>
      <c r="C60" s="335"/>
      <c r="D60" s="335"/>
      <c r="E60" s="357"/>
      <c r="F60" s="338"/>
      <c r="G60" s="331"/>
    </row>
    <row r="61" spans="1:7" ht="16.5" thickBot="1" x14ac:dyDescent="0.25">
      <c r="A61" s="319" t="s">
        <v>550</v>
      </c>
      <c r="B61" s="335"/>
      <c r="C61" s="335"/>
      <c r="D61" s="335"/>
      <c r="E61" s="357"/>
      <c r="F61" s="338"/>
      <c r="G61" s="331"/>
    </row>
    <row r="62" spans="1:7" ht="16.5" thickBot="1" x14ac:dyDescent="0.25">
      <c r="A62" s="319" t="s">
        <v>518</v>
      </c>
      <c r="B62" s="333"/>
      <c r="C62" s="333"/>
      <c r="D62" s="333"/>
      <c r="E62" s="357"/>
      <c r="F62" s="338"/>
      <c r="G62" s="331"/>
    </row>
    <row r="63" spans="1:7" ht="16.5" thickBot="1" x14ac:dyDescent="0.25">
      <c r="A63" s="317" t="s">
        <v>519</v>
      </c>
      <c r="B63" s="333">
        <f>SUM(B60:B61)</f>
        <v>0</v>
      </c>
      <c r="C63" s="333">
        <f t="shared" ref="C63:D63" si="15">SUM(C60:C61)</f>
        <v>0</v>
      </c>
      <c r="D63" s="333">
        <f t="shared" si="15"/>
        <v>0</v>
      </c>
      <c r="E63" s="357"/>
      <c r="F63" s="333">
        <f t="shared" ref="F63:G63" si="16">SUM(F60:F61)</f>
        <v>0</v>
      </c>
      <c r="G63" s="333">
        <f t="shared" si="16"/>
        <v>0</v>
      </c>
    </row>
    <row r="64" spans="1:7" ht="16.5" thickBot="1" x14ac:dyDescent="0.25">
      <c r="A64" s="317" t="s">
        <v>520</v>
      </c>
      <c r="B64" s="333">
        <f>B63+B58</f>
        <v>0</v>
      </c>
      <c r="C64" s="333">
        <f t="shared" ref="C64:D64" si="17">C63+C58</f>
        <v>0</v>
      </c>
      <c r="D64" s="333">
        <f t="shared" si="17"/>
        <v>0</v>
      </c>
      <c r="E64" s="358"/>
      <c r="F64" s="333">
        <f t="shared" ref="F64:G64" si="18">F63+F58</f>
        <v>0</v>
      </c>
      <c r="G64" s="333">
        <f t="shared" si="18"/>
        <v>0</v>
      </c>
    </row>
    <row r="66" spans="1:7" ht="15.75" x14ac:dyDescent="0.2">
      <c r="A66" s="323" t="s">
        <v>554</v>
      </c>
    </row>
    <row r="67" spans="1:7" ht="66.599999999999994" customHeight="1" x14ac:dyDescent="0.2">
      <c r="A67" s="373" t="s">
        <v>555</v>
      </c>
      <c r="B67" s="373"/>
      <c r="C67" s="373"/>
      <c r="D67" s="373"/>
      <c r="E67" s="373"/>
      <c r="F67" s="373"/>
      <c r="G67" s="373"/>
    </row>
    <row r="68" spans="1:7" ht="15.75" x14ac:dyDescent="0.2">
      <c r="A68" s="323"/>
    </row>
    <row r="70" spans="1:7" x14ac:dyDescent="0.2">
      <c r="C70" s="353" t="s">
        <v>556</v>
      </c>
    </row>
    <row r="71" spans="1:7" ht="13.5" thickBot="1" x14ac:dyDescent="0.25"/>
    <row r="72" spans="1:7" x14ac:dyDescent="0.2">
      <c r="A72" s="383" t="s">
        <v>498</v>
      </c>
      <c r="B72" s="368" t="s">
        <v>499</v>
      </c>
      <c r="C72" s="368" t="s">
        <v>500</v>
      </c>
      <c r="D72" s="368" t="s">
        <v>501</v>
      </c>
      <c r="E72" s="374" t="s">
        <v>541</v>
      </c>
      <c r="F72" s="374" t="s">
        <v>542</v>
      </c>
      <c r="G72" s="368" t="s">
        <v>502</v>
      </c>
    </row>
    <row r="73" spans="1:7" ht="13.5" thickBot="1" x14ac:dyDescent="0.25">
      <c r="A73" s="384"/>
      <c r="B73" s="369"/>
      <c r="C73" s="369"/>
      <c r="D73" s="369"/>
      <c r="E73" s="375"/>
      <c r="F73" s="375"/>
      <c r="G73" s="369"/>
    </row>
    <row r="74" spans="1:7" ht="16.5" thickBot="1" x14ac:dyDescent="0.25">
      <c r="A74" s="317">
        <v>0</v>
      </c>
      <c r="B74" s="344" t="s">
        <v>503</v>
      </c>
      <c r="C74" s="344" t="s">
        <v>504</v>
      </c>
      <c r="D74" s="344">
        <v>3</v>
      </c>
      <c r="E74" s="344">
        <v>4</v>
      </c>
      <c r="F74" s="344" t="s">
        <v>505</v>
      </c>
      <c r="G74" s="344" t="s">
        <v>506</v>
      </c>
    </row>
    <row r="75" spans="1:7" ht="16.5" thickBot="1" x14ac:dyDescent="0.25">
      <c r="A75" s="370" t="s">
        <v>507</v>
      </c>
      <c r="B75" s="371"/>
      <c r="C75" s="371"/>
      <c r="D75" s="371"/>
      <c r="E75" s="371"/>
      <c r="F75" s="371"/>
      <c r="G75" s="372"/>
    </row>
    <row r="76" spans="1:7" ht="32.25" thickBot="1" x14ac:dyDescent="0.25">
      <c r="A76" s="318" t="s">
        <v>522</v>
      </c>
      <c r="B76" s="338">
        <f t="shared" ref="B76:D78" si="19">B7+B51</f>
        <v>0</v>
      </c>
      <c r="C76" s="338">
        <f t="shared" si="19"/>
        <v>0</v>
      </c>
      <c r="D76" s="338">
        <f t="shared" si="19"/>
        <v>0</v>
      </c>
      <c r="E76" s="338"/>
      <c r="F76" s="338">
        <f t="shared" ref="F76:G78" si="20">F7+F51</f>
        <v>0</v>
      </c>
      <c r="G76" s="338">
        <f t="shared" si="20"/>
        <v>0</v>
      </c>
    </row>
    <row r="77" spans="1:7" ht="48" thickBot="1" x14ac:dyDescent="0.25">
      <c r="A77" s="326" t="s">
        <v>508</v>
      </c>
      <c r="B77" s="338">
        <f t="shared" si="19"/>
        <v>0</v>
      </c>
      <c r="C77" s="338">
        <f t="shared" si="19"/>
        <v>0</v>
      </c>
      <c r="D77" s="338">
        <f t="shared" si="19"/>
        <v>0</v>
      </c>
      <c r="E77" s="338"/>
      <c r="F77" s="338">
        <f t="shared" si="20"/>
        <v>0</v>
      </c>
      <c r="G77" s="338">
        <f t="shared" si="20"/>
        <v>0</v>
      </c>
    </row>
    <row r="78" spans="1:7" ht="63.75" thickBot="1" x14ac:dyDescent="0.25">
      <c r="A78" s="318" t="s">
        <v>509</v>
      </c>
      <c r="B78" s="338">
        <f t="shared" si="19"/>
        <v>0</v>
      </c>
      <c r="C78" s="338">
        <f t="shared" si="19"/>
        <v>0</v>
      </c>
      <c r="D78" s="338">
        <f t="shared" si="19"/>
        <v>0</v>
      </c>
      <c r="E78" s="338"/>
      <c r="F78" s="338">
        <f t="shared" si="20"/>
        <v>0</v>
      </c>
      <c r="G78" s="338">
        <f t="shared" si="20"/>
        <v>0</v>
      </c>
    </row>
    <row r="79" spans="1:7" ht="63.75" thickBot="1" x14ac:dyDescent="0.25">
      <c r="A79" s="326" t="s">
        <v>523</v>
      </c>
      <c r="B79" s="338">
        <f>B10</f>
        <v>0</v>
      </c>
      <c r="C79" s="338">
        <f>C10</f>
        <v>0</v>
      </c>
      <c r="D79" s="338">
        <f>D10</f>
        <v>0</v>
      </c>
      <c r="E79" s="338"/>
      <c r="F79" s="338">
        <f>F10</f>
        <v>0</v>
      </c>
      <c r="G79" s="338">
        <f>G10</f>
        <v>0</v>
      </c>
    </row>
    <row r="80" spans="1:7" ht="48" thickBot="1" x14ac:dyDescent="0.25">
      <c r="A80" s="319" t="s">
        <v>510</v>
      </c>
      <c r="B80" s="338">
        <f t="shared" ref="B80:D81" si="21">B11+B54</f>
        <v>0</v>
      </c>
      <c r="C80" s="338">
        <f t="shared" si="21"/>
        <v>0</v>
      </c>
      <c r="D80" s="338">
        <f t="shared" si="21"/>
        <v>0</v>
      </c>
      <c r="E80" s="338"/>
      <c r="F80" s="338">
        <f>F11+F54</f>
        <v>0</v>
      </c>
      <c r="G80" s="338">
        <f>G11+G54</f>
        <v>0</v>
      </c>
    </row>
    <row r="81" spans="1:7" ht="63.75" thickBot="1" x14ac:dyDescent="0.25">
      <c r="A81" s="318" t="s">
        <v>524</v>
      </c>
      <c r="B81" s="338">
        <f t="shared" si="21"/>
        <v>0</v>
      </c>
      <c r="C81" s="338">
        <f t="shared" si="21"/>
        <v>0</v>
      </c>
      <c r="D81" s="338">
        <f t="shared" si="21"/>
        <v>0</v>
      </c>
      <c r="E81" s="338"/>
      <c r="F81" s="338">
        <f>F12+F55</f>
        <v>0</v>
      </c>
      <c r="G81" s="338">
        <f>G12+G55</f>
        <v>0</v>
      </c>
    </row>
    <row r="82" spans="1:7" ht="16.5" thickBot="1" x14ac:dyDescent="0.25">
      <c r="A82" s="370" t="s">
        <v>511</v>
      </c>
      <c r="B82" s="371"/>
      <c r="C82" s="371"/>
      <c r="D82" s="371"/>
      <c r="E82" s="371"/>
      <c r="F82" s="371"/>
      <c r="G82" s="372"/>
    </row>
    <row r="83" spans="1:7" ht="48" thickBot="1" x14ac:dyDescent="0.25">
      <c r="A83" s="318" t="s">
        <v>527</v>
      </c>
      <c r="B83" s="338">
        <f t="shared" ref="B83:G86" si="22">B14</f>
        <v>0</v>
      </c>
      <c r="C83" s="338">
        <f t="shared" si="22"/>
        <v>0</v>
      </c>
      <c r="D83" s="338">
        <f t="shared" si="22"/>
        <v>0</v>
      </c>
      <c r="E83" s="338">
        <f t="shared" si="22"/>
        <v>0</v>
      </c>
      <c r="F83" s="338">
        <f t="shared" si="22"/>
        <v>0</v>
      </c>
      <c r="G83" s="338">
        <f t="shared" si="22"/>
        <v>0</v>
      </c>
    </row>
    <row r="84" spans="1:7" ht="32.25" thickBot="1" x14ac:dyDescent="0.25">
      <c r="A84" s="325" t="s">
        <v>529</v>
      </c>
      <c r="B84" s="338">
        <f t="shared" si="22"/>
        <v>0</v>
      </c>
      <c r="C84" s="338">
        <f t="shared" si="22"/>
        <v>0</v>
      </c>
      <c r="D84" s="338">
        <f t="shared" si="22"/>
        <v>0</v>
      </c>
      <c r="E84" s="338">
        <f t="shared" si="22"/>
        <v>0</v>
      </c>
      <c r="F84" s="338">
        <f t="shared" si="22"/>
        <v>0</v>
      </c>
      <c r="G84" s="338">
        <f t="shared" si="22"/>
        <v>0</v>
      </c>
    </row>
    <row r="85" spans="1:7" ht="32.25" thickBot="1" x14ac:dyDescent="0.25">
      <c r="A85" s="327" t="s">
        <v>528</v>
      </c>
      <c r="B85" s="338">
        <f t="shared" si="22"/>
        <v>0</v>
      </c>
      <c r="C85" s="338">
        <f t="shared" si="22"/>
        <v>0</v>
      </c>
      <c r="D85" s="338">
        <f t="shared" si="22"/>
        <v>0</v>
      </c>
      <c r="E85" s="338">
        <f t="shared" si="22"/>
        <v>0</v>
      </c>
      <c r="F85" s="338">
        <f t="shared" si="22"/>
        <v>0</v>
      </c>
      <c r="G85" s="338">
        <f t="shared" si="22"/>
        <v>0</v>
      </c>
    </row>
    <row r="86" spans="1:7" ht="32.25" thickBot="1" x14ac:dyDescent="0.25">
      <c r="A86" s="320" t="s">
        <v>530</v>
      </c>
      <c r="B86" s="338">
        <f t="shared" si="22"/>
        <v>0</v>
      </c>
      <c r="C86" s="338">
        <f t="shared" si="22"/>
        <v>0</v>
      </c>
      <c r="D86" s="338">
        <f t="shared" si="22"/>
        <v>0</v>
      </c>
      <c r="E86" s="338">
        <f t="shared" si="22"/>
        <v>0</v>
      </c>
      <c r="F86" s="338">
        <f t="shared" si="22"/>
        <v>0</v>
      </c>
      <c r="G86" s="338">
        <f t="shared" si="22"/>
        <v>0</v>
      </c>
    </row>
    <row r="87" spans="1:7" ht="16.5" thickBot="1" x14ac:dyDescent="0.25">
      <c r="A87" s="370" t="s">
        <v>512</v>
      </c>
      <c r="B87" s="371"/>
      <c r="C87" s="371"/>
      <c r="D87" s="371"/>
      <c r="E87" s="371"/>
      <c r="F87" s="371"/>
      <c r="G87" s="372"/>
    </row>
    <row r="88" spans="1:7" ht="16.5" thickBot="1" x14ac:dyDescent="0.25">
      <c r="A88" s="318" t="s">
        <v>531</v>
      </c>
      <c r="B88" s="338">
        <f t="shared" ref="B88:G89" si="23">B19</f>
        <v>0</v>
      </c>
      <c r="C88" s="338">
        <f t="shared" si="23"/>
        <v>0</v>
      </c>
      <c r="D88" s="338">
        <f t="shared" si="23"/>
        <v>0</v>
      </c>
      <c r="E88" s="338">
        <f t="shared" si="23"/>
        <v>0</v>
      </c>
      <c r="F88" s="338">
        <f t="shared" si="23"/>
        <v>0</v>
      </c>
      <c r="G88" s="338">
        <f t="shared" si="23"/>
        <v>0</v>
      </c>
    </row>
    <row r="89" spans="1:7" ht="63.75" thickBot="1" x14ac:dyDescent="0.25">
      <c r="A89" s="324" t="s">
        <v>560</v>
      </c>
      <c r="B89" s="338">
        <f t="shared" si="23"/>
        <v>0</v>
      </c>
      <c r="C89" s="338">
        <f t="shared" si="23"/>
        <v>0</v>
      </c>
      <c r="D89" s="338">
        <f t="shared" si="23"/>
        <v>0</v>
      </c>
      <c r="E89" s="338">
        <f t="shared" si="23"/>
        <v>0</v>
      </c>
      <c r="F89" s="338">
        <f t="shared" si="23"/>
        <v>0</v>
      </c>
      <c r="G89" s="338">
        <f t="shared" si="23"/>
        <v>0</v>
      </c>
    </row>
    <row r="90" spans="1:7" ht="48" thickBot="1" x14ac:dyDescent="0.25">
      <c r="A90" s="318" t="s">
        <v>532</v>
      </c>
      <c r="B90" s="338">
        <f t="shared" ref="B90:G90" si="24">B21</f>
        <v>0</v>
      </c>
      <c r="C90" s="338">
        <f t="shared" si="24"/>
        <v>0</v>
      </c>
      <c r="D90" s="338">
        <f t="shared" si="24"/>
        <v>0</v>
      </c>
      <c r="E90" s="338">
        <f t="shared" si="24"/>
        <v>0</v>
      </c>
      <c r="F90" s="338">
        <f t="shared" si="24"/>
        <v>0</v>
      </c>
      <c r="G90" s="338">
        <f t="shared" si="24"/>
        <v>0</v>
      </c>
    </row>
    <row r="91" spans="1:7" ht="32.25" thickBot="1" x14ac:dyDescent="0.25">
      <c r="A91" s="321" t="s">
        <v>533</v>
      </c>
      <c r="B91" s="338">
        <f t="shared" ref="B91:G91" si="25">B22</f>
        <v>0</v>
      </c>
      <c r="C91" s="338">
        <f t="shared" si="25"/>
        <v>0</v>
      </c>
      <c r="D91" s="338">
        <f t="shared" si="25"/>
        <v>0</v>
      </c>
      <c r="E91" s="338">
        <f t="shared" si="25"/>
        <v>0</v>
      </c>
      <c r="F91" s="338">
        <f t="shared" si="25"/>
        <v>0</v>
      </c>
      <c r="G91" s="338">
        <f t="shared" si="25"/>
        <v>0</v>
      </c>
    </row>
    <row r="92" spans="1:7" ht="16.5" thickBot="1" x14ac:dyDescent="0.25">
      <c r="A92" s="324" t="s">
        <v>534</v>
      </c>
      <c r="B92" s="338">
        <f t="shared" ref="B92:G92" si="26">B23</f>
        <v>0</v>
      </c>
      <c r="C92" s="338">
        <f t="shared" si="26"/>
        <v>0</v>
      </c>
      <c r="D92" s="338">
        <f t="shared" si="26"/>
        <v>0</v>
      </c>
      <c r="E92" s="338">
        <f t="shared" si="26"/>
        <v>0</v>
      </c>
      <c r="F92" s="338">
        <f t="shared" si="26"/>
        <v>0</v>
      </c>
      <c r="G92" s="338">
        <f t="shared" si="26"/>
        <v>0</v>
      </c>
    </row>
    <row r="93" spans="1:7" ht="63.75" thickBot="1" x14ac:dyDescent="0.25">
      <c r="A93" s="324" t="s">
        <v>538</v>
      </c>
      <c r="B93" s="338">
        <f t="shared" ref="B93:G93" si="27">B24</f>
        <v>0</v>
      </c>
      <c r="C93" s="338">
        <f t="shared" si="27"/>
        <v>0</v>
      </c>
      <c r="D93" s="338">
        <f t="shared" si="27"/>
        <v>0</v>
      </c>
      <c r="E93" s="338">
        <f t="shared" si="27"/>
        <v>0</v>
      </c>
      <c r="F93" s="338">
        <f t="shared" si="27"/>
        <v>0</v>
      </c>
      <c r="G93" s="338">
        <f t="shared" si="27"/>
        <v>0</v>
      </c>
    </row>
    <row r="94" spans="1:7" ht="16.5" thickBot="1" x14ac:dyDescent="0.25">
      <c r="A94" s="385" t="s">
        <v>551</v>
      </c>
      <c r="B94" s="371"/>
      <c r="C94" s="371"/>
      <c r="D94" s="371"/>
      <c r="E94" s="371"/>
      <c r="F94" s="371"/>
      <c r="G94" s="372"/>
    </row>
    <row r="95" spans="1:7" ht="32.25" thickBot="1" x14ac:dyDescent="0.25">
      <c r="A95" s="324" t="s">
        <v>537</v>
      </c>
      <c r="B95" s="338">
        <f t="shared" ref="B95:G95" si="28">B26</f>
        <v>0</v>
      </c>
      <c r="C95" s="338">
        <f t="shared" si="28"/>
        <v>0</v>
      </c>
      <c r="D95" s="338">
        <f t="shared" si="28"/>
        <v>0</v>
      </c>
      <c r="E95" s="338">
        <f t="shared" si="28"/>
        <v>0</v>
      </c>
      <c r="F95" s="338">
        <f t="shared" si="28"/>
        <v>0</v>
      </c>
      <c r="G95" s="338">
        <f t="shared" si="28"/>
        <v>0</v>
      </c>
    </row>
    <row r="96" spans="1:7" ht="48" thickBot="1" x14ac:dyDescent="0.25">
      <c r="A96" s="318" t="s">
        <v>536</v>
      </c>
      <c r="B96" s="338">
        <f t="shared" ref="B96:G96" si="29">B27</f>
        <v>0</v>
      </c>
      <c r="C96" s="338">
        <f t="shared" si="29"/>
        <v>0</v>
      </c>
      <c r="D96" s="338">
        <f t="shared" si="29"/>
        <v>0</v>
      </c>
      <c r="E96" s="338">
        <f t="shared" si="29"/>
        <v>0</v>
      </c>
      <c r="F96" s="338">
        <f t="shared" si="29"/>
        <v>0</v>
      </c>
      <c r="G96" s="338">
        <f t="shared" si="29"/>
        <v>0</v>
      </c>
    </row>
    <row r="97" spans="1:7" ht="16.5" thickBot="1" x14ac:dyDescent="0.25">
      <c r="A97" s="370" t="s">
        <v>513</v>
      </c>
      <c r="B97" s="371"/>
      <c r="C97" s="371"/>
      <c r="D97" s="371"/>
      <c r="E97" s="371"/>
      <c r="F97" s="371"/>
      <c r="G97" s="372"/>
    </row>
    <row r="98" spans="1:7" ht="111" thickBot="1" x14ac:dyDescent="0.25">
      <c r="A98" s="318" t="s">
        <v>535</v>
      </c>
      <c r="B98" s="338">
        <f t="shared" ref="B98:D99" si="30">B29+B57</f>
        <v>0</v>
      </c>
      <c r="C98" s="338">
        <f t="shared" si="30"/>
        <v>0</v>
      </c>
      <c r="D98" s="338">
        <f t="shared" si="30"/>
        <v>0</v>
      </c>
      <c r="E98" s="338"/>
      <c r="F98" s="338">
        <f>F29+F57</f>
        <v>0</v>
      </c>
      <c r="G98" s="338">
        <f>G29+G57</f>
        <v>0</v>
      </c>
    </row>
    <row r="99" spans="1:7" ht="16.5" thickBot="1" x14ac:dyDescent="0.25">
      <c r="A99" s="330" t="s">
        <v>514</v>
      </c>
      <c r="B99" s="348">
        <f t="shared" si="30"/>
        <v>0</v>
      </c>
      <c r="C99" s="348">
        <f t="shared" si="30"/>
        <v>0</v>
      </c>
      <c r="D99" s="348">
        <f t="shared" si="30"/>
        <v>0</v>
      </c>
      <c r="E99" s="359"/>
      <c r="F99" s="348">
        <f>F30+F58</f>
        <v>0</v>
      </c>
      <c r="G99" s="338">
        <f>G30+G60</f>
        <v>0</v>
      </c>
    </row>
    <row r="100" spans="1:7" ht="16.5" thickBot="1" x14ac:dyDescent="0.25">
      <c r="A100" s="386" t="s">
        <v>515</v>
      </c>
      <c r="B100" s="387"/>
      <c r="C100" s="387"/>
      <c r="D100" s="387"/>
      <c r="E100" s="387"/>
      <c r="F100" s="371"/>
      <c r="G100" s="372"/>
    </row>
    <row r="101" spans="1:7" ht="16.5" thickBot="1" x14ac:dyDescent="0.25">
      <c r="A101" s="319" t="s">
        <v>516</v>
      </c>
      <c r="B101" s="338">
        <f>B32+B60</f>
        <v>0</v>
      </c>
      <c r="C101" s="338">
        <f t="shared" ref="C101:D101" si="31">C32+C62</f>
        <v>0</v>
      </c>
      <c r="D101" s="338">
        <f t="shared" si="31"/>
        <v>0</v>
      </c>
      <c r="E101" s="333"/>
      <c r="F101" s="338">
        <f t="shared" ref="F101:G101" si="32">F32+F62</f>
        <v>0</v>
      </c>
      <c r="G101" s="338">
        <f t="shared" si="32"/>
        <v>0</v>
      </c>
    </row>
    <row r="102" spans="1:7" ht="16.5" thickBot="1" x14ac:dyDescent="0.25">
      <c r="A102" s="318" t="s">
        <v>540</v>
      </c>
      <c r="B102" s="338">
        <f>B33</f>
        <v>0</v>
      </c>
      <c r="C102" s="338">
        <f t="shared" ref="C102:D102" si="33">C33</f>
        <v>0</v>
      </c>
      <c r="D102" s="338">
        <f t="shared" si="33"/>
        <v>0</v>
      </c>
      <c r="E102" s="338"/>
      <c r="F102" s="338">
        <f t="shared" ref="F102:G102" si="34">F33</f>
        <v>0</v>
      </c>
      <c r="G102" s="338">
        <f t="shared" si="34"/>
        <v>0</v>
      </c>
    </row>
    <row r="103" spans="1:7" ht="16.5" thickBot="1" x14ac:dyDescent="0.25">
      <c r="A103" s="324" t="s">
        <v>539</v>
      </c>
      <c r="B103" s="338">
        <f>B34</f>
        <v>0</v>
      </c>
      <c r="C103" s="338">
        <f t="shared" ref="C103:D103" si="35">C34</f>
        <v>0</v>
      </c>
      <c r="D103" s="338">
        <f t="shared" si="35"/>
        <v>0</v>
      </c>
      <c r="E103" s="338"/>
      <c r="F103" s="338">
        <f t="shared" ref="F103:G103" si="36">F34</f>
        <v>0</v>
      </c>
      <c r="G103" s="338">
        <f t="shared" si="36"/>
        <v>0</v>
      </c>
    </row>
    <row r="104" spans="1:7" ht="16.5" thickBot="1" x14ac:dyDescent="0.25">
      <c r="A104" s="328" t="s">
        <v>517</v>
      </c>
      <c r="B104" s="352">
        <f>B35+B61</f>
        <v>0</v>
      </c>
      <c r="C104" s="348">
        <f t="shared" ref="C104:D104" si="37">C35+C61</f>
        <v>0</v>
      </c>
      <c r="D104" s="348">
        <f t="shared" si="37"/>
        <v>0</v>
      </c>
      <c r="E104" s="342"/>
      <c r="F104" s="348">
        <f t="shared" ref="F104:G104" si="38">F35+F61</f>
        <v>0</v>
      </c>
      <c r="G104" s="345">
        <f t="shared" si="38"/>
        <v>0</v>
      </c>
    </row>
    <row r="105" spans="1:7" ht="16.5" thickBot="1" x14ac:dyDescent="0.25">
      <c r="A105" s="319" t="s">
        <v>518</v>
      </c>
      <c r="B105" s="333"/>
      <c r="C105" s="333"/>
      <c r="D105" s="333"/>
      <c r="E105" s="333"/>
      <c r="F105" s="333"/>
      <c r="G105" s="333"/>
    </row>
    <row r="106" spans="1:7" ht="16.5" thickBot="1" x14ac:dyDescent="0.25">
      <c r="A106" s="317" t="s">
        <v>519</v>
      </c>
      <c r="B106" s="333">
        <f>B63+B37</f>
        <v>0</v>
      </c>
      <c r="C106" s="333">
        <f t="shared" ref="C106:D107" si="39">C63+C37</f>
        <v>0</v>
      </c>
      <c r="D106" s="333">
        <f t="shared" si="39"/>
        <v>0</v>
      </c>
      <c r="E106" s="333"/>
      <c r="F106" s="333">
        <f t="shared" ref="F106:G106" si="40">F63+F37</f>
        <v>0</v>
      </c>
      <c r="G106" s="333">
        <f t="shared" si="40"/>
        <v>0</v>
      </c>
    </row>
    <row r="107" spans="1:7" ht="16.5" thickBot="1" x14ac:dyDescent="0.25">
      <c r="A107" s="317" t="s">
        <v>520</v>
      </c>
      <c r="B107" s="333">
        <f>B64+B38</f>
        <v>0</v>
      </c>
      <c r="C107" s="333">
        <f t="shared" si="39"/>
        <v>0</v>
      </c>
      <c r="D107" s="333">
        <f t="shared" si="39"/>
        <v>0</v>
      </c>
      <c r="E107" s="333"/>
      <c r="F107" s="333">
        <f t="shared" ref="F107:G107" si="41">F64+F38</f>
        <v>0</v>
      </c>
      <c r="G107" s="333">
        <f t="shared" si="41"/>
        <v>0</v>
      </c>
    </row>
  </sheetData>
  <mergeCells count="39">
    <mergeCell ref="A94:G94"/>
    <mergeCell ref="A97:G97"/>
    <mergeCell ref="A100:G100"/>
    <mergeCell ref="A67:G67"/>
    <mergeCell ref="A59:G59"/>
    <mergeCell ref="A75:G75"/>
    <mergeCell ref="A82:G82"/>
    <mergeCell ref="A87:G87"/>
    <mergeCell ref="A56:G56"/>
    <mergeCell ref="E47:E48"/>
    <mergeCell ref="F47:F48"/>
    <mergeCell ref="A72:A73"/>
    <mergeCell ref="B72:B73"/>
    <mergeCell ref="C72:C73"/>
    <mergeCell ref="D72:D73"/>
    <mergeCell ref="E72:E73"/>
    <mergeCell ref="F72:F73"/>
    <mergeCell ref="G72:G73"/>
    <mergeCell ref="A50:G50"/>
    <mergeCell ref="A47:A48"/>
    <mergeCell ref="B47:B48"/>
    <mergeCell ref="C47:C48"/>
    <mergeCell ref="D47:D48"/>
    <mergeCell ref="G47:G48"/>
    <mergeCell ref="D3:D4"/>
    <mergeCell ref="G3:G4"/>
    <mergeCell ref="A6:G6"/>
    <mergeCell ref="A40:G40"/>
    <mergeCell ref="A41:G41"/>
    <mergeCell ref="E3:E4"/>
    <mergeCell ref="F3:F4"/>
    <mergeCell ref="A31:G31"/>
    <mergeCell ref="A28:G28"/>
    <mergeCell ref="A25:G25"/>
    <mergeCell ref="A18:G18"/>
    <mergeCell ref="A13:G13"/>
    <mergeCell ref="A3:A4"/>
    <mergeCell ref="B3:B4"/>
    <mergeCell ref="C3:C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69"/>
  <sheetViews>
    <sheetView topLeftCell="A28" workbookViewId="0">
      <selection activeCell="C67" sqref="C67"/>
    </sheetView>
  </sheetViews>
  <sheetFormatPr defaultColWidth="9.140625" defaultRowHeight="15" x14ac:dyDescent="0.2"/>
  <cols>
    <col min="1" max="1" width="6.5703125" style="278" customWidth="1"/>
    <col min="2" max="2" width="56.140625" style="279" customWidth="1"/>
    <col min="3" max="3" width="12.7109375" style="280" customWidth="1"/>
    <col min="4" max="4" width="11.28515625" style="280" customWidth="1"/>
    <col min="5" max="5" width="12.7109375" style="281" customWidth="1"/>
    <col min="6" max="7" width="12.7109375" style="280" customWidth="1"/>
    <col min="8" max="9" width="12.7109375" style="281" customWidth="1"/>
    <col min="10" max="16384" width="9.140625" style="251"/>
  </cols>
  <sheetData>
    <row r="1" spans="1:9" x14ac:dyDescent="0.2">
      <c r="A1" s="392" t="s">
        <v>179</v>
      </c>
      <c r="B1" s="392"/>
      <c r="C1" s="392"/>
      <c r="D1" s="392"/>
      <c r="E1" s="392"/>
      <c r="F1" s="392"/>
      <c r="G1" s="392"/>
      <c r="H1" s="392"/>
      <c r="I1" s="392"/>
    </row>
    <row r="2" spans="1:9" ht="30" x14ac:dyDescent="0.2">
      <c r="A2" s="252"/>
      <c r="B2" s="253" t="s">
        <v>558</v>
      </c>
      <c r="C2" s="254"/>
      <c r="D2" s="254"/>
      <c r="E2" s="254"/>
      <c r="F2" s="254"/>
      <c r="G2" s="254"/>
      <c r="H2" s="254"/>
      <c r="I2" s="254"/>
    </row>
    <row r="3" spans="1:9" x14ac:dyDescent="0.2">
      <c r="A3" s="393" t="s">
        <v>56</v>
      </c>
      <c r="B3" s="395" t="s">
        <v>57</v>
      </c>
      <c r="C3" s="397" t="s">
        <v>58</v>
      </c>
      <c r="D3" s="397"/>
      <c r="E3" s="398" t="s">
        <v>102</v>
      </c>
      <c r="F3" s="397" t="s">
        <v>59</v>
      </c>
      <c r="G3" s="397"/>
      <c r="H3" s="398" t="s">
        <v>103</v>
      </c>
      <c r="I3" s="398" t="s">
        <v>55</v>
      </c>
    </row>
    <row r="4" spans="1:9" ht="102" x14ac:dyDescent="0.2">
      <c r="A4" s="394"/>
      <c r="B4" s="396"/>
      <c r="C4" s="255" t="s">
        <v>180</v>
      </c>
      <c r="D4" s="255" t="s">
        <v>181</v>
      </c>
      <c r="E4" s="399"/>
      <c r="F4" s="255" t="s">
        <v>182</v>
      </c>
      <c r="G4" s="255" t="s">
        <v>183</v>
      </c>
      <c r="H4" s="399"/>
      <c r="I4" s="399"/>
    </row>
    <row r="5" spans="1:9" x14ac:dyDescent="0.2">
      <c r="A5" s="256" t="s">
        <v>91</v>
      </c>
      <c r="B5" s="388" t="s">
        <v>202</v>
      </c>
      <c r="C5" s="389"/>
      <c r="D5" s="389"/>
      <c r="E5" s="389"/>
      <c r="F5" s="389"/>
      <c r="G5" s="389"/>
      <c r="H5" s="389"/>
      <c r="I5" s="389"/>
    </row>
    <row r="6" spans="1:9" ht="25.5" x14ac:dyDescent="0.2">
      <c r="A6" s="257" t="s">
        <v>60</v>
      </c>
      <c r="B6" s="258" t="s">
        <v>204</v>
      </c>
      <c r="C6" s="259">
        <f>SUM(C7:C8)</f>
        <v>0</v>
      </c>
      <c r="D6" s="259">
        <f>SUM(D7:D8)</f>
        <v>0</v>
      </c>
      <c r="E6" s="259">
        <f>C6+D6</f>
        <v>0</v>
      </c>
      <c r="F6" s="259">
        <f>SUM(F7:F8)</f>
        <v>0</v>
      </c>
      <c r="G6" s="259">
        <f>SUM(G7:G8)</f>
        <v>0</v>
      </c>
      <c r="H6" s="259">
        <f>F6+G6</f>
        <v>0</v>
      </c>
      <c r="I6" s="259">
        <f>E6+H6</f>
        <v>0</v>
      </c>
    </row>
    <row r="7" spans="1:9" x14ac:dyDescent="0.2">
      <c r="A7" s="257" t="s">
        <v>203</v>
      </c>
      <c r="B7" s="258" t="s">
        <v>205</v>
      </c>
      <c r="C7" s="29">
        <v>0</v>
      </c>
      <c r="D7" s="29">
        <v>0</v>
      </c>
      <c r="E7" s="259">
        <f t="shared" ref="E7:E8" si="0">C7+D7</f>
        <v>0</v>
      </c>
      <c r="F7" s="29">
        <v>0</v>
      </c>
      <c r="G7" s="29">
        <v>0</v>
      </c>
      <c r="H7" s="259">
        <f t="shared" ref="H7:H8" si="1">F7+G7</f>
        <v>0</v>
      </c>
      <c r="I7" s="259">
        <f t="shared" ref="I7:I8" si="2">E7+H7</f>
        <v>0</v>
      </c>
    </row>
    <row r="8" spans="1:9" x14ac:dyDescent="0.2">
      <c r="A8" s="257" t="s">
        <v>207</v>
      </c>
      <c r="B8" s="258" t="s">
        <v>206</v>
      </c>
      <c r="C8" s="29">
        <v>0</v>
      </c>
      <c r="D8" s="29">
        <v>0</v>
      </c>
      <c r="E8" s="259">
        <f t="shared" si="0"/>
        <v>0</v>
      </c>
      <c r="F8" s="29">
        <v>0</v>
      </c>
      <c r="G8" s="29">
        <v>0</v>
      </c>
      <c r="H8" s="259">
        <f t="shared" si="1"/>
        <v>0</v>
      </c>
      <c r="I8" s="259">
        <f t="shared" si="2"/>
        <v>0</v>
      </c>
    </row>
    <row r="9" spans="1:9" x14ac:dyDescent="0.2">
      <c r="A9" s="257" t="s">
        <v>61</v>
      </c>
      <c r="B9" s="258" t="s">
        <v>208</v>
      </c>
      <c r="C9" s="259">
        <f>SUM(C10:C11)</f>
        <v>0</v>
      </c>
      <c r="D9" s="259">
        <f>SUM(D10:D11)</f>
        <v>0</v>
      </c>
      <c r="E9" s="259">
        <f>C9+D9</f>
        <v>0</v>
      </c>
      <c r="F9" s="259">
        <f>SUM(F10:F11)</f>
        <v>0</v>
      </c>
      <c r="G9" s="259">
        <f>SUM(G10:G11)</f>
        <v>0</v>
      </c>
      <c r="H9" s="259">
        <f>F9+G9</f>
        <v>0</v>
      </c>
      <c r="I9" s="259">
        <f>E9+H9</f>
        <v>0</v>
      </c>
    </row>
    <row r="10" spans="1:9" x14ac:dyDescent="0.2">
      <c r="A10" s="257" t="s">
        <v>209</v>
      </c>
      <c r="B10" s="258" t="s">
        <v>211</v>
      </c>
      <c r="C10" s="29">
        <v>0</v>
      </c>
      <c r="D10" s="29">
        <v>0</v>
      </c>
      <c r="E10" s="259">
        <f t="shared" ref="E10:E11" si="3">C10+D10</f>
        <v>0</v>
      </c>
      <c r="F10" s="29">
        <v>0</v>
      </c>
      <c r="G10" s="29">
        <v>0</v>
      </c>
      <c r="H10" s="259">
        <f t="shared" ref="H10:H11" si="4">F10+G10</f>
        <v>0</v>
      </c>
      <c r="I10" s="259">
        <f t="shared" ref="I10:I11" si="5">E10+H10</f>
        <v>0</v>
      </c>
    </row>
    <row r="11" spans="1:9" x14ac:dyDescent="0.2">
      <c r="A11" s="257" t="s">
        <v>210</v>
      </c>
      <c r="B11" s="258" t="s">
        <v>212</v>
      </c>
      <c r="C11" s="29">
        <v>0</v>
      </c>
      <c r="D11" s="29">
        <v>0</v>
      </c>
      <c r="E11" s="259">
        <f t="shared" si="3"/>
        <v>0</v>
      </c>
      <c r="F11" s="29">
        <v>0</v>
      </c>
      <c r="G11" s="29">
        <v>0</v>
      </c>
      <c r="H11" s="259">
        <f t="shared" si="4"/>
        <v>0</v>
      </c>
      <c r="I11" s="259">
        <f t="shared" si="5"/>
        <v>0</v>
      </c>
    </row>
    <row r="12" spans="1:9" ht="38.25" x14ac:dyDescent="0.2">
      <c r="A12" s="257" t="s">
        <v>184</v>
      </c>
      <c r="B12" s="258" t="s">
        <v>213</v>
      </c>
      <c r="C12" s="259">
        <f>SUM(C13:C15)</f>
        <v>0</v>
      </c>
      <c r="D12" s="259">
        <f>SUM(D13:D15)</f>
        <v>0</v>
      </c>
      <c r="E12" s="259">
        <f t="shared" ref="E12:E20" si="6">C12+D12</f>
        <v>0</v>
      </c>
      <c r="F12" s="259">
        <f>SUM(F13:F15)</f>
        <v>0</v>
      </c>
      <c r="G12" s="259">
        <f>SUM(G13:G15)</f>
        <v>0</v>
      </c>
      <c r="H12" s="259">
        <f>F12+G12</f>
        <v>0</v>
      </c>
      <c r="I12" s="259">
        <f>E12+H12</f>
        <v>0</v>
      </c>
    </row>
    <row r="13" spans="1:9" x14ac:dyDescent="0.2">
      <c r="A13" s="257" t="s">
        <v>214</v>
      </c>
      <c r="B13" s="258" t="s">
        <v>217</v>
      </c>
      <c r="C13" s="29">
        <v>0</v>
      </c>
      <c r="D13" s="29">
        <v>0</v>
      </c>
      <c r="E13" s="259">
        <f t="shared" si="6"/>
        <v>0</v>
      </c>
      <c r="F13" s="29">
        <v>0</v>
      </c>
      <c r="G13" s="29">
        <v>0</v>
      </c>
      <c r="H13" s="259">
        <f t="shared" ref="H13:H20" si="7">F13+G13</f>
        <v>0</v>
      </c>
      <c r="I13" s="259">
        <f t="shared" ref="I13:I20" si="8">E13+H13</f>
        <v>0</v>
      </c>
    </row>
    <row r="14" spans="1:9" x14ac:dyDescent="0.2">
      <c r="A14" s="257" t="s">
        <v>215</v>
      </c>
      <c r="B14" s="258" t="s">
        <v>218</v>
      </c>
      <c r="C14" s="29">
        <v>0</v>
      </c>
      <c r="D14" s="29">
        <v>0</v>
      </c>
      <c r="E14" s="259">
        <f t="shared" si="6"/>
        <v>0</v>
      </c>
      <c r="F14" s="29">
        <v>0</v>
      </c>
      <c r="G14" s="29">
        <v>0</v>
      </c>
      <c r="H14" s="259">
        <f t="shared" si="7"/>
        <v>0</v>
      </c>
      <c r="I14" s="259">
        <f t="shared" si="8"/>
        <v>0</v>
      </c>
    </row>
    <row r="15" spans="1:9" x14ac:dyDescent="0.2">
      <c r="A15" s="257" t="s">
        <v>216</v>
      </c>
      <c r="B15" s="258" t="s">
        <v>219</v>
      </c>
      <c r="C15" s="29">
        <v>0</v>
      </c>
      <c r="D15" s="29">
        <v>0</v>
      </c>
      <c r="E15" s="259">
        <f t="shared" si="6"/>
        <v>0</v>
      </c>
      <c r="F15" s="29">
        <v>0</v>
      </c>
      <c r="G15" s="29">
        <v>0</v>
      </c>
      <c r="H15" s="259">
        <f t="shared" si="7"/>
        <v>0</v>
      </c>
      <c r="I15" s="259">
        <f t="shared" si="8"/>
        <v>0</v>
      </c>
    </row>
    <row r="16" spans="1:9" ht="25.5" x14ac:dyDescent="0.2">
      <c r="A16" s="257" t="s">
        <v>221</v>
      </c>
      <c r="B16" s="258" t="s">
        <v>220</v>
      </c>
      <c r="C16" s="259">
        <f>SUM(C17:C18)</f>
        <v>0</v>
      </c>
      <c r="D16" s="259">
        <f>SUM(D17:D18)</f>
        <v>0</v>
      </c>
      <c r="E16" s="259">
        <f t="shared" si="6"/>
        <v>0</v>
      </c>
      <c r="F16" s="259">
        <f>SUM(F17:F18)</f>
        <v>0</v>
      </c>
      <c r="G16" s="259">
        <f>SUM(G17:G18)</f>
        <v>0</v>
      </c>
      <c r="H16" s="259">
        <f t="shared" si="7"/>
        <v>0</v>
      </c>
      <c r="I16" s="259">
        <f t="shared" si="8"/>
        <v>0</v>
      </c>
    </row>
    <row r="17" spans="1:9" x14ac:dyDescent="0.2">
      <c r="A17" s="257" t="s">
        <v>222</v>
      </c>
      <c r="B17" s="258" t="s">
        <v>224</v>
      </c>
      <c r="C17" s="29">
        <v>0</v>
      </c>
      <c r="D17" s="29">
        <v>0</v>
      </c>
      <c r="E17" s="259">
        <f t="shared" si="6"/>
        <v>0</v>
      </c>
      <c r="F17" s="29">
        <v>0</v>
      </c>
      <c r="G17" s="29">
        <v>0</v>
      </c>
      <c r="H17" s="259">
        <f t="shared" si="7"/>
        <v>0</v>
      </c>
      <c r="I17" s="259">
        <f t="shared" si="8"/>
        <v>0</v>
      </c>
    </row>
    <row r="18" spans="1:9" ht="25.5" x14ac:dyDescent="0.2">
      <c r="A18" s="257" t="s">
        <v>223</v>
      </c>
      <c r="B18" s="258" t="s">
        <v>225</v>
      </c>
      <c r="C18" s="29">
        <v>0</v>
      </c>
      <c r="D18" s="29">
        <v>0</v>
      </c>
      <c r="E18" s="259">
        <f t="shared" si="6"/>
        <v>0</v>
      </c>
      <c r="F18" s="29">
        <v>0</v>
      </c>
      <c r="G18" s="29">
        <v>0</v>
      </c>
      <c r="H18" s="259">
        <f t="shared" si="7"/>
        <v>0</v>
      </c>
      <c r="I18" s="259">
        <f t="shared" si="8"/>
        <v>0</v>
      </c>
    </row>
    <row r="19" spans="1:9" ht="38.25" x14ac:dyDescent="0.2">
      <c r="A19" s="257" t="s">
        <v>226</v>
      </c>
      <c r="B19" s="258" t="s">
        <v>227</v>
      </c>
      <c r="C19" s="29">
        <v>0</v>
      </c>
      <c r="D19" s="29">
        <v>0</v>
      </c>
      <c r="E19" s="259">
        <f t="shared" si="6"/>
        <v>0</v>
      </c>
      <c r="F19" s="29">
        <v>0</v>
      </c>
      <c r="G19" s="29">
        <v>0</v>
      </c>
      <c r="H19" s="259">
        <f t="shared" si="7"/>
        <v>0</v>
      </c>
      <c r="I19" s="259">
        <f t="shared" si="8"/>
        <v>0</v>
      </c>
    </row>
    <row r="20" spans="1:9" ht="63.75" x14ac:dyDescent="0.2">
      <c r="A20" s="257" t="s">
        <v>228</v>
      </c>
      <c r="B20" s="258" t="s">
        <v>229</v>
      </c>
      <c r="C20" s="29">
        <v>0</v>
      </c>
      <c r="D20" s="29">
        <v>0</v>
      </c>
      <c r="E20" s="259">
        <f t="shared" si="6"/>
        <v>0</v>
      </c>
      <c r="F20" s="29">
        <v>0</v>
      </c>
      <c r="G20" s="29"/>
      <c r="H20" s="259">
        <f t="shared" si="7"/>
        <v>0</v>
      </c>
      <c r="I20" s="259">
        <f t="shared" si="8"/>
        <v>0</v>
      </c>
    </row>
    <row r="21" spans="1:9" s="262" customFormat="1" x14ac:dyDescent="0.2">
      <c r="A21" s="257"/>
      <c r="B21" s="260" t="s">
        <v>62</v>
      </c>
      <c r="C21" s="261">
        <f>C6+C9+C12+C16+C19+C20</f>
        <v>0</v>
      </c>
      <c r="D21" s="261">
        <f>D6+D9+D12+D16+D19+D20</f>
        <v>0</v>
      </c>
      <c r="E21" s="261">
        <f>C21+D21</f>
        <v>0</v>
      </c>
      <c r="F21" s="261">
        <f>F6+F9+F12+F16+F19+F20</f>
        <v>0</v>
      </c>
      <c r="G21" s="261">
        <f>G6+G9+G12+G16+G19+G20</f>
        <v>0</v>
      </c>
      <c r="H21" s="261">
        <f>F21+G21</f>
        <v>0</v>
      </c>
      <c r="I21" s="261">
        <f>E21+H21</f>
        <v>0</v>
      </c>
    </row>
    <row r="22" spans="1:9" x14ac:dyDescent="0.2">
      <c r="A22" s="256" t="s">
        <v>92</v>
      </c>
      <c r="B22" s="388" t="s">
        <v>230</v>
      </c>
      <c r="C22" s="389"/>
      <c r="D22" s="389"/>
      <c r="E22" s="389"/>
      <c r="F22" s="389"/>
      <c r="G22" s="389"/>
      <c r="H22" s="389"/>
      <c r="I22" s="389"/>
    </row>
    <row r="23" spans="1:9" ht="38.25" x14ac:dyDescent="0.2">
      <c r="A23" s="257" t="s">
        <v>63</v>
      </c>
      <c r="B23" s="263" t="s">
        <v>231</v>
      </c>
      <c r="C23" s="29">
        <v>0</v>
      </c>
      <c r="D23" s="29">
        <v>0</v>
      </c>
      <c r="E23" s="259">
        <f>C23+D23</f>
        <v>0</v>
      </c>
      <c r="F23" s="29">
        <v>0</v>
      </c>
      <c r="G23" s="29">
        <v>0</v>
      </c>
      <c r="H23" s="259">
        <f>F23+G23</f>
        <v>0</v>
      </c>
      <c r="I23" s="259">
        <f>E23+H23</f>
        <v>0</v>
      </c>
    </row>
    <row r="24" spans="1:9" x14ac:dyDescent="0.2">
      <c r="A24" s="257" t="s">
        <v>185</v>
      </c>
      <c r="B24" s="263" t="s">
        <v>232</v>
      </c>
      <c r="C24" s="29">
        <v>0</v>
      </c>
      <c r="D24" s="29">
        <v>0</v>
      </c>
      <c r="E24" s="259">
        <f t="shared" ref="E24:E26" si="9">C24+D24</f>
        <v>0</v>
      </c>
      <c r="F24" s="29">
        <v>0</v>
      </c>
      <c r="G24" s="29">
        <v>0</v>
      </c>
      <c r="H24" s="259">
        <f t="shared" ref="H24:H26" si="10">F24+G24</f>
        <v>0</v>
      </c>
      <c r="I24" s="259">
        <f t="shared" ref="I24:I26" si="11">E24+H24</f>
        <v>0</v>
      </c>
    </row>
    <row r="25" spans="1:9" ht="25.5" x14ac:dyDescent="0.2">
      <c r="A25" s="257" t="s">
        <v>186</v>
      </c>
      <c r="B25" s="263" t="s">
        <v>233</v>
      </c>
      <c r="C25" s="29">
        <v>0</v>
      </c>
      <c r="D25" s="29">
        <v>0</v>
      </c>
      <c r="E25" s="259">
        <f t="shared" si="9"/>
        <v>0</v>
      </c>
      <c r="F25" s="29">
        <v>0</v>
      </c>
      <c r="G25" s="29">
        <v>0</v>
      </c>
      <c r="H25" s="259">
        <f t="shared" si="10"/>
        <v>0</v>
      </c>
      <c r="I25" s="259">
        <f t="shared" si="11"/>
        <v>0</v>
      </c>
    </row>
    <row r="26" spans="1:9" x14ac:dyDescent="0.2">
      <c r="A26" s="257" t="s">
        <v>187</v>
      </c>
      <c r="B26" s="263" t="s">
        <v>234</v>
      </c>
      <c r="C26" s="29">
        <v>0</v>
      </c>
      <c r="D26" s="29">
        <v>0</v>
      </c>
      <c r="E26" s="259">
        <f t="shared" si="9"/>
        <v>0</v>
      </c>
      <c r="F26" s="29">
        <v>0</v>
      </c>
      <c r="G26" s="29">
        <v>0</v>
      </c>
      <c r="H26" s="259">
        <f t="shared" si="10"/>
        <v>0</v>
      </c>
      <c r="I26" s="259">
        <f t="shared" si="11"/>
        <v>0</v>
      </c>
    </row>
    <row r="27" spans="1:9" s="262" customFormat="1" x14ac:dyDescent="0.2">
      <c r="A27" s="257"/>
      <c r="B27" s="260" t="s">
        <v>64</v>
      </c>
      <c r="C27" s="261">
        <f>SUM(C23:C26)</f>
        <v>0</v>
      </c>
      <c r="D27" s="261">
        <f>SUM(D23:D26)</f>
        <v>0</v>
      </c>
      <c r="E27" s="261">
        <f>C27+D27</f>
        <v>0</v>
      </c>
      <c r="F27" s="261">
        <f>SUM(F23:F26)</f>
        <v>0</v>
      </c>
      <c r="G27" s="261">
        <f>SUM(G23:G26)</f>
        <v>0</v>
      </c>
      <c r="H27" s="261">
        <f>F27+G27</f>
        <v>0</v>
      </c>
      <c r="I27" s="261">
        <f>E27+H27</f>
        <v>0</v>
      </c>
    </row>
    <row r="28" spans="1:9" x14ac:dyDescent="0.2">
      <c r="A28" s="256" t="s">
        <v>93</v>
      </c>
      <c r="B28" s="388" t="s">
        <v>235</v>
      </c>
      <c r="C28" s="389"/>
      <c r="D28" s="389"/>
      <c r="E28" s="389"/>
      <c r="F28" s="389"/>
      <c r="G28" s="389"/>
      <c r="H28" s="389"/>
      <c r="I28" s="389"/>
    </row>
    <row r="29" spans="1:9" x14ac:dyDescent="0.2">
      <c r="A29" s="257" t="s">
        <v>65</v>
      </c>
      <c r="B29" s="263" t="s">
        <v>236</v>
      </c>
      <c r="C29" s="259">
        <f>SUM(C30:C31)</f>
        <v>0</v>
      </c>
      <c r="D29" s="259">
        <f>SUM(D30:D31)</f>
        <v>0</v>
      </c>
      <c r="E29" s="259">
        <f>C29+D29</f>
        <v>0</v>
      </c>
      <c r="F29" s="259">
        <f>SUM(F30:F31)</f>
        <v>0</v>
      </c>
      <c r="G29" s="259">
        <f>SUM(G30:G31)</f>
        <v>0</v>
      </c>
      <c r="H29" s="259">
        <f>F29+G29</f>
        <v>0</v>
      </c>
      <c r="I29" s="259">
        <f t="shared" ref="I29:I40" si="12">E29+H29</f>
        <v>0</v>
      </c>
    </row>
    <row r="30" spans="1:9" x14ac:dyDescent="0.2">
      <c r="A30" s="257" t="s">
        <v>188</v>
      </c>
      <c r="B30" s="263" t="s">
        <v>237</v>
      </c>
      <c r="C30" s="29">
        <v>0</v>
      </c>
      <c r="D30" s="29">
        <v>0</v>
      </c>
      <c r="E30" s="259">
        <f t="shared" ref="E30:E39" si="13">C30+D30</f>
        <v>0</v>
      </c>
      <c r="F30" s="29">
        <v>0</v>
      </c>
      <c r="G30" s="29">
        <v>0</v>
      </c>
      <c r="H30" s="259">
        <f t="shared" ref="H30:H39" si="14">F30+G30</f>
        <v>0</v>
      </c>
      <c r="I30" s="259">
        <f t="shared" si="12"/>
        <v>0</v>
      </c>
    </row>
    <row r="31" spans="1:9" x14ac:dyDescent="0.2">
      <c r="A31" s="257" t="s">
        <v>189</v>
      </c>
      <c r="B31" s="263" t="s">
        <v>238</v>
      </c>
      <c r="C31" s="29">
        <v>0</v>
      </c>
      <c r="D31" s="29">
        <v>0</v>
      </c>
      <c r="E31" s="259">
        <f t="shared" si="13"/>
        <v>0</v>
      </c>
      <c r="F31" s="29">
        <v>0</v>
      </c>
      <c r="G31" s="29">
        <v>0</v>
      </c>
      <c r="H31" s="259">
        <f t="shared" si="14"/>
        <v>0</v>
      </c>
      <c r="I31" s="259">
        <f t="shared" si="12"/>
        <v>0</v>
      </c>
    </row>
    <row r="32" spans="1:9" x14ac:dyDescent="0.2">
      <c r="A32" s="257" t="s">
        <v>66</v>
      </c>
      <c r="B32" s="263" t="s">
        <v>239</v>
      </c>
      <c r="C32" s="29">
        <v>0</v>
      </c>
      <c r="D32" s="29">
        <v>0</v>
      </c>
      <c r="E32" s="259">
        <f t="shared" si="13"/>
        <v>0</v>
      </c>
      <c r="F32" s="29">
        <v>0</v>
      </c>
      <c r="G32" s="29">
        <v>0</v>
      </c>
      <c r="H32" s="259">
        <f t="shared" si="14"/>
        <v>0</v>
      </c>
      <c r="I32" s="259">
        <f t="shared" si="12"/>
        <v>0</v>
      </c>
    </row>
    <row r="33" spans="1:9" ht="25.5" x14ac:dyDescent="0.2">
      <c r="A33" s="257" t="s">
        <v>67</v>
      </c>
      <c r="B33" s="263" t="s">
        <v>243</v>
      </c>
      <c r="C33" s="259">
        <f>SUM(C34:C36)</f>
        <v>0</v>
      </c>
      <c r="D33" s="259">
        <f>SUM(D34:D36)</f>
        <v>0</v>
      </c>
      <c r="E33" s="259">
        <f t="shared" si="13"/>
        <v>0</v>
      </c>
      <c r="F33" s="259">
        <f>SUM(F34:F36)</f>
        <v>0</v>
      </c>
      <c r="G33" s="259">
        <f>SUM(G34:G36)</f>
        <v>0</v>
      </c>
      <c r="H33" s="259">
        <f t="shared" si="14"/>
        <v>0</v>
      </c>
      <c r="I33" s="259">
        <f t="shared" si="12"/>
        <v>0</v>
      </c>
    </row>
    <row r="34" spans="1:9" x14ac:dyDescent="0.2">
      <c r="A34" s="257" t="s">
        <v>240</v>
      </c>
      <c r="B34" s="263" t="s">
        <v>217</v>
      </c>
      <c r="C34" s="29">
        <v>0</v>
      </c>
      <c r="D34" s="29">
        <v>0</v>
      </c>
      <c r="E34" s="259">
        <f t="shared" si="13"/>
        <v>0</v>
      </c>
      <c r="F34" s="29">
        <v>0</v>
      </c>
      <c r="G34" s="29">
        <v>0</v>
      </c>
      <c r="H34" s="259">
        <f t="shared" ref="H34:H36" si="15">F34+G34</f>
        <v>0</v>
      </c>
      <c r="I34" s="259">
        <f t="shared" ref="I34:I36" si="16">E34+H34</f>
        <v>0</v>
      </c>
    </row>
    <row r="35" spans="1:9" x14ac:dyDescent="0.2">
      <c r="A35" s="257" t="s">
        <v>241</v>
      </c>
      <c r="B35" s="263" t="s">
        <v>218</v>
      </c>
      <c r="C35" s="29">
        <v>0</v>
      </c>
      <c r="D35" s="29">
        <v>0</v>
      </c>
      <c r="E35" s="259">
        <f t="shared" si="13"/>
        <v>0</v>
      </c>
      <c r="F35" s="29">
        <v>0</v>
      </c>
      <c r="G35" s="29">
        <v>0</v>
      </c>
      <c r="H35" s="259">
        <f t="shared" si="15"/>
        <v>0</v>
      </c>
      <c r="I35" s="259">
        <f t="shared" si="16"/>
        <v>0</v>
      </c>
    </row>
    <row r="36" spans="1:9" x14ac:dyDescent="0.2">
      <c r="A36" s="257" t="s">
        <v>242</v>
      </c>
      <c r="B36" s="263" t="s">
        <v>219</v>
      </c>
      <c r="C36" s="29">
        <v>0</v>
      </c>
      <c r="D36" s="29">
        <v>0</v>
      </c>
      <c r="E36" s="259">
        <f t="shared" si="13"/>
        <v>0</v>
      </c>
      <c r="F36" s="29">
        <v>0</v>
      </c>
      <c r="G36" s="29">
        <v>0</v>
      </c>
      <c r="H36" s="259">
        <f t="shared" si="15"/>
        <v>0</v>
      </c>
      <c r="I36" s="259">
        <f t="shared" si="16"/>
        <v>0</v>
      </c>
    </row>
    <row r="37" spans="1:9" ht="25.5" x14ac:dyDescent="0.2">
      <c r="A37" s="257" t="s">
        <v>68</v>
      </c>
      <c r="B37" s="258" t="s">
        <v>244</v>
      </c>
      <c r="C37" s="29">
        <v>0</v>
      </c>
      <c r="D37" s="29">
        <v>0</v>
      </c>
      <c r="E37" s="259">
        <f t="shared" si="13"/>
        <v>0</v>
      </c>
      <c r="F37" s="29">
        <v>0</v>
      </c>
      <c r="G37" s="29">
        <v>0</v>
      </c>
      <c r="H37" s="259">
        <f t="shared" si="14"/>
        <v>0</v>
      </c>
      <c r="I37" s="259">
        <f t="shared" si="12"/>
        <v>0</v>
      </c>
    </row>
    <row r="38" spans="1:9" ht="38.25" x14ac:dyDescent="0.2">
      <c r="A38" s="257" t="s">
        <v>69</v>
      </c>
      <c r="B38" s="258" t="s">
        <v>246</v>
      </c>
      <c r="C38" s="29">
        <v>0</v>
      </c>
      <c r="D38" s="29">
        <v>0</v>
      </c>
      <c r="E38" s="259">
        <f t="shared" si="13"/>
        <v>0</v>
      </c>
      <c r="F38" s="29">
        <v>0</v>
      </c>
      <c r="G38" s="29">
        <v>0</v>
      </c>
      <c r="H38" s="259">
        <f t="shared" si="14"/>
        <v>0</v>
      </c>
      <c r="I38" s="259">
        <f t="shared" si="12"/>
        <v>0</v>
      </c>
    </row>
    <row r="39" spans="1:9" ht="38.25" x14ac:dyDescent="0.2">
      <c r="A39" s="257" t="s">
        <v>245</v>
      </c>
      <c r="B39" s="258" t="s">
        <v>247</v>
      </c>
      <c r="C39" s="29">
        <v>0</v>
      </c>
      <c r="D39" s="29">
        <v>0</v>
      </c>
      <c r="E39" s="259">
        <f t="shared" si="13"/>
        <v>0</v>
      </c>
      <c r="F39" s="29">
        <v>0</v>
      </c>
      <c r="G39" s="29">
        <v>0</v>
      </c>
      <c r="H39" s="259">
        <f t="shared" si="14"/>
        <v>0</v>
      </c>
      <c r="I39" s="259">
        <f t="shared" si="12"/>
        <v>0</v>
      </c>
    </row>
    <row r="40" spans="1:9" s="262" customFormat="1" x14ac:dyDescent="0.2">
      <c r="A40" s="257"/>
      <c r="B40" s="260" t="s">
        <v>70</v>
      </c>
      <c r="C40" s="261">
        <f>C29+C32+C33+C37+C38+C39</f>
        <v>0</v>
      </c>
      <c r="D40" s="261">
        <f>D29+D32+D33+D37+D38+D39</f>
        <v>0</v>
      </c>
      <c r="E40" s="261">
        <f>C40+D40</f>
        <v>0</v>
      </c>
      <c r="F40" s="261">
        <f>F29+F32+F33+F37+F38+F39</f>
        <v>0</v>
      </c>
      <c r="G40" s="261">
        <f>G29+G32+G33+G37+G38+G39</f>
        <v>0</v>
      </c>
      <c r="H40" s="261">
        <f>F40+G40</f>
        <v>0</v>
      </c>
      <c r="I40" s="261">
        <f t="shared" si="12"/>
        <v>0</v>
      </c>
    </row>
    <row r="41" spans="1:9" x14ac:dyDescent="0.2">
      <c r="A41" s="256" t="s">
        <v>94</v>
      </c>
      <c r="B41" s="388" t="s">
        <v>551</v>
      </c>
      <c r="C41" s="389"/>
      <c r="D41" s="389"/>
      <c r="E41" s="389"/>
      <c r="F41" s="389"/>
      <c r="G41" s="389"/>
      <c r="H41" s="389"/>
      <c r="I41" s="389"/>
    </row>
    <row r="42" spans="1:9" ht="38.25" x14ac:dyDescent="0.2">
      <c r="A42" s="257" t="s">
        <v>71</v>
      </c>
      <c r="B42" s="258" t="s">
        <v>248</v>
      </c>
      <c r="C42" s="29">
        <v>0</v>
      </c>
      <c r="D42" s="29"/>
      <c r="E42" s="259">
        <f t="shared" ref="E42:E44" si="17">C42+D42</f>
        <v>0</v>
      </c>
      <c r="F42" s="29">
        <v>0</v>
      </c>
      <c r="G42" s="29">
        <v>0</v>
      </c>
      <c r="H42" s="259">
        <f t="shared" ref="H42:H44" si="18">F42+G42</f>
        <v>0</v>
      </c>
      <c r="I42" s="259">
        <f t="shared" ref="I42:I44" si="19">E42+H42</f>
        <v>0</v>
      </c>
    </row>
    <row r="43" spans="1:9" ht="51" x14ac:dyDescent="0.2">
      <c r="A43" s="257" t="s">
        <v>72</v>
      </c>
      <c r="B43" s="258" t="s">
        <v>249</v>
      </c>
      <c r="C43" s="29">
        <v>0</v>
      </c>
      <c r="D43" s="29">
        <v>0</v>
      </c>
      <c r="E43" s="259">
        <f t="shared" si="17"/>
        <v>0</v>
      </c>
      <c r="F43" s="29">
        <v>0</v>
      </c>
      <c r="G43" s="29">
        <v>0</v>
      </c>
      <c r="H43" s="259">
        <f t="shared" ref="H43" si="20">F43+G43</f>
        <v>0</v>
      </c>
      <c r="I43" s="259">
        <f t="shared" ref="I43" si="21">E43+H43</f>
        <v>0</v>
      </c>
    </row>
    <row r="44" spans="1:9" s="262" customFormat="1" x14ac:dyDescent="0.2">
      <c r="A44" s="257"/>
      <c r="B44" s="260" t="s">
        <v>73</v>
      </c>
      <c r="C44" s="261">
        <f>SUM(C42:C43)</f>
        <v>0</v>
      </c>
      <c r="D44" s="261">
        <f>SUM(D42:D43)</f>
        <v>0</v>
      </c>
      <c r="E44" s="261">
        <f t="shared" si="17"/>
        <v>0</v>
      </c>
      <c r="F44" s="261">
        <f>SUM(F42:F43)</f>
        <v>0</v>
      </c>
      <c r="G44" s="261">
        <f>SUM(G42:G43)</f>
        <v>0</v>
      </c>
      <c r="H44" s="261">
        <f t="shared" si="18"/>
        <v>0</v>
      </c>
      <c r="I44" s="261">
        <f t="shared" si="19"/>
        <v>0</v>
      </c>
    </row>
    <row r="45" spans="1:9" x14ac:dyDescent="0.2">
      <c r="A45" s="256" t="s">
        <v>95</v>
      </c>
      <c r="B45" s="388" t="s">
        <v>192</v>
      </c>
      <c r="C45" s="389"/>
      <c r="D45" s="389"/>
      <c r="E45" s="389"/>
      <c r="F45" s="389"/>
      <c r="G45" s="389"/>
      <c r="H45" s="389"/>
      <c r="I45" s="389"/>
    </row>
    <row r="46" spans="1:9" x14ac:dyDescent="0.2">
      <c r="A46" s="257" t="s">
        <v>96</v>
      </c>
      <c r="B46" s="258" t="s">
        <v>192</v>
      </c>
      <c r="C46" s="259">
        <v>0</v>
      </c>
      <c r="D46" s="259">
        <v>0</v>
      </c>
      <c r="E46" s="259">
        <f>C46+D46</f>
        <v>0</v>
      </c>
      <c r="F46" s="29"/>
      <c r="G46" s="29"/>
      <c r="H46" s="259">
        <f>F46+G46</f>
        <v>0</v>
      </c>
      <c r="I46" s="259">
        <f>E46+H46</f>
        <v>0</v>
      </c>
    </row>
    <row r="47" spans="1:9" s="262" customFormat="1" x14ac:dyDescent="0.2">
      <c r="A47" s="257"/>
      <c r="B47" s="260" t="s">
        <v>89</v>
      </c>
      <c r="C47" s="261">
        <f>SUM(C46:C46)</f>
        <v>0</v>
      </c>
      <c r="D47" s="261">
        <f>SUM(D46:D46)</f>
        <v>0</v>
      </c>
      <c r="E47" s="261">
        <f>C47+D47</f>
        <v>0</v>
      </c>
      <c r="F47" s="261">
        <f>SUM(F46:F46)</f>
        <v>0</v>
      </c>
      <c r="G47" s="261">
        <f>SUM(G46:G46)</f>
        <v>0</v>
      </c>
      <c r="H47" s="261">
        <f>F47+G47</f>
        <v>0</v>
      </c>
      <c r="I47" s="261">
        <f>E47+H47</f>
        <v>0</v>
      </c>
    </row>
    <row r="48" spans="1:9" x14ac:dyDescent="0.2">
      <c r="A48" s="256" t="s">
        <v>98</v>
      </c>
      <c r="B48" s="388" t="s">
        <v>190</v>
      </c>
      <c r="C48" s="389"/>
      <c r="D48" s="389"/>
      <c r="E48" s="389"/>
      <c r="F48" s="389"/>
      <c r="G48" s="389"/>
      <c r="H48" s="389"/>
      <c r="I48" s="389"/>
    </row>
    <row r="49" spans="1:9" x14ac:dyDescent="0.2">
      <c r="A49" s="257" t="s">
        <v>99</v>
      </c>
      <c r="B49" s="258" t="s">
        <v>191</v>
      </c>
      <c r="C49" s="29">
        <v>0</v>
      </c>
      <c r="D49" s="29">
        <v>0</v>
      </c>
      <c r="E49" s="259">
        <f>C49+D49</f>
        <v>0</v>
      </c>
      <c r="F49" s="29">
        <v>0</v>
      </c>
      <c r="G49" s="29">
        <v>0</v>
      </c>
      <c r="H49" s="259">
        <f>F49+G49</f>
        <v>0</v>
      </c>
      <c r="I49" s="259">
        <f>E49+H49</f>
        <v>0</v>
      </c>
    </row>
    <row r="50" spans="1:9" s="262" customFormat="1" x14ac:dyDescent="0.2">
      <c r="A50" s="264"/>
      <c r="B50" s="260" t="s">
        <v>90</v>
      </c>
      <c r="C50" s="261">
        <f>SUM(C49:C49)</f>
        <v>0</v>
      </c>
      <c r="D50" s="261">
        <f>SUM(D49:D49)</f>
        <v>0</v>
      </c>
      <c r="E50" s="261">
        <f>C50+D50</f>
        <v>0</v>
      </c>
      <c r="F50" s="261">
        <f>SUM(F49:F49)</f>
        <v>0</v>
      </c>
      <c r="G50" s="261">
        <f>SUM(G49:G49)</f>
        <v>0</v>
      </c>
      <c r="H50" s="261">
        <f>F50+G50</f>
        <v>0</v>
      </c>
      <c r="I50" s="261">
        <f>E50+H50</f>
        <v>0</v>
      </c>
    </row>
    <row r="51" spans="1:9" s="262" customFormat="1" x14ac:dyDescent="0.2">
      <c r="A51" s="265" t="s">
        <v>193</v>
      </c>
      <c r="B51" s="388" t="s">
        <v>250</v>
      </c>
      <c r="C51" s="389"/>
      <c r="D51" s="389"/>
      <c r="E51" s="389"/>
      <c r="F51" s="389"/>
      <c r="G51" s="389"/>
      <c r="H51" s="389"/>
      <c r="I51" s="389"/>
    </row>
    <row r="52" spans="1:9" s="262" customFormat="1" x14ac:dyDescent="0.2">
      <c r="A52" s="257" t="s">
        <v>194</v>
      </c>
      <c r="B52" s="258" t="s">
        <v>250</v>
      </c>
      <c r="C52" s="259">
        <v>0</v>
      </c>
      <c r="D52" s="259">
        <v>0</v>
      </c>
      <c r="E52" s="259">
        <f>C52+D52</f>
        <v>0</v>
      </c>
      <c r="F52" s="29">
        <v>0</v>
      </c>
      <c r="G52" s="29">
        <v>0</v>
      </c>
      <c r="H52" s="259">
        <f>F52+G52</f>
        <v>0</v>
      </c>
      <c r="I52" s="259">
        <f>E52+H52</f>
        <v>0</v>
      </c>
    </row>
    <row r="53" spans="1:9" s="262" customFormat="1" x14ac:dyDescent="0.2">
      <c r="A53" s="257"/>
      <c r="B53" s="260" t="s">
        <v>195</v>
      </c>
      <c r="C53" s="261">
        <f>C52</f>
        <v>0</v>
      </c>
      <c r="D53" s="261">
        <f>D52</f>
        <v>0</v>
      </c>
      <c r="E53" s="261">
        <f>C53+D53</f>
        <v>0</v>
      </c>
      <c r="F53" s="261">
        <f>F52</f>
        <v>0</v>
      </c>
      <c r="G53" s="261">
        <f>G52</f>
        <v>0</v>
      </c>
      <c r="H53" s="261">
        <f>F53+G53</f>
        <v>0</v>
      </c>
      <c r="I53" s="261">
        <f>E53+H53</f>
        <v>0</v>
      </c>
    </row>
    <row r="54" spans="1:9" s="266" customFormat="1" x14ac:dyDescent="0.2">
      <c r="A54" s="265" t="s">
        <v>196</v>
      </c>
      <c r="B54" s="388" t="s">
        <v>199</v>
      </c>
      <c r="C54" s="389"/>
      <c r="D54" s="389"/>
      <c r="E54" s="389"/>
      <c r="F54" s="389"/>
      <c r="G54" s="389"/>
      <c r="H54" s="389"/>
      <c r="I54" s="389"/>
    </row>
    <row r="55" spans="1:9" x14ac:dyDescent="0.2">
      <c r="A55" s="257" t="s">
        <v>197</v>
      </c>
      <c r="B55" s="258" t="s">
        <v>199</v>
      </c>
      <c r="C55" s="259">
        <v>0</v>
      </c>
      <c r="D55" s="259">
        <v>0</v>
      </c>
      <c r="E55" s="259">
        <f>C55+D55</f>
        <v>0</v>
      </c>
      <c r="F55" s="29">
        <v>0</v>
      </c>
      <c r="G55" s="29">
        <v>0</v>
      </c>
      <c r="H55" s="259">
        <f>F55+G55</f>
        <v>0</v>
      </c>
      <c r="I55" s="259">
        <f>E55+H55</f>
        <v>0</v>
      </c>
    </row>
    <row r="56" spans="1:9" s="262" customFormat="1" x14ac:dyDescent="0.2">
      <c r="A56" s="257"/>
      <c r="B56" s="260" t="s">
        <v>198</v>
      </c>
      <c r="C56" s="261">
        <f>C55</f>
        <v>0</v>
      </c>
      <c r="D56" s="261">
        <f>D55</f>
        <v>0</v>
      </c>
      <c r="E56" s="261">
        <f>C56+D56</f>
        <v>0</v>
      </c>
      <c r="F56" s="261">
        <f>F55</f>
        <v>0</v>
      </c>
      <c r="G56" s="261">
        <f>G55</f>
        <v>0</v>
      </c>
      <c r="H56" s="261">
        <f>F56+G56</f>
        <v>0</v>
      </c>
      <c r="I56" s="261">
        <f>E56+H56</f>
        <v>0</v>
      </c>
    </row>
    <row r="57" spans="1:9" s="262" customFormat="1" x14ac:dyDescent="0.2">
      <c r="A57" s="257"/>
      <c r="B57" s="260" t="s">
        <v>75</v>
      </c>
      <c r="C57" s="261">
        <f>C21+C27+C40+C44+C47+C50+C56+C53</f>
        <v>0</v>
      </c>
      <c r="D57" s="261">
        <f t="shared" ref="D57:I57" si="22">D21+D27+D40+D44+D47+D50+D56+D53</f>
        <v>0</v>
      </c>
      <c r="E57" s="261">
        <f t="shared" si="22"/>
        <v>0</v>
      </c>
      <c r="F57" s="261">
        <f t="shared" si="22"/>
        <v>0</v>
      </c>
      <c r="G57" s="261">
        <f t="shared" si="22"/>
        <v>0</v>
      </c>
      <c r="H57" s="261">
        <f t="shared" si="22"/>
        <v>0</v>
      </c>
      <c r="I57" s="261">
        <f t="shared" si="22"/>
        <v>0</v>
      </c>
    </row>
    <row r="58" spans="1:9" s="270" customFormat="1" x14ac:dyDescent="0.2">
      <c r="A58" s="267"/>
      <c r="B58" s="268"/>
      <c r="C58" s="269"/>
      <c r="D58" s="269"/>
      <c r="E58" s="269"/>
      <c r="F58" s="269"/>
      <c r="G58" s="269"/>
      <c r="H58" s="269"/>
      <c r="I58" s="269"/>
    </row>
    <row r="59" spans="1:9" x14ac:dyDescent="0.2">
      <c r="A59" s="271"/>
      <c r="B59" s="272"/>
      <c r="C59" s="269"/>
      <c r="D59" s="269"/>
      <c r="E59" s="269"/>
      <c r="F59" s="269"/>
      <c r="G59" s="269"/>
      <c r="H59" s="269"/>
      <c r="I59" s="269"/>
    </row>
    <row r="60" spans="1:9" x14ac:dyDescent="0.2">
      <c r="A60" s="99" t="s">
        <v>104</v>
      </c>
      <c r="B60" s="99" t="s">
        <v>76</v>
      </c>
      <c r="C60" s="99" t="s">
        <v>101</v>
      </c>
      <c r="D60" s="269"/>
      <c r="E60" s="269"/>
      <c r="F60" s="269"/>
      <c r="G60" s="269"/>
      <c r="H60" s="269"/>
      <c r="I60" s="269"/>
    </row>
    <row r="61" spans="1:9" x14ac:dyDescent="0.2">
      <c r="A61" s="273" t="s">
        <v>77</v>
      </c>
      <c r="B61" s="274" t="s">
        <v>78</v>
      </c>
      <c r="C61" s="275">
        <f>I57</f>
        <v>0</v>
      </c>
      <c r="D61" s="269"/>
      <c r="E61" s="269"/>
      <c r="F61" s="269"/>
      <c r="G61" s="269"/>
      <c r="H61" s="269"/>
      <c r="I61" s="269"/>
    </row>
    <row r="62" spans="1:9" ht="25.5" x14ac:dyDescent="0.2">
      <c r="A62" s="273" t="s">
        <v>108</v>
      </c>
      <c r="B62" s="316" t="s">
        <v>491</v>
      </c>
      <c r="C62" s="276">
        <f>H57</f>
        <v>0</v>
      </c>
      <c r="D62" s="282"/>
      <c r="E62" s="269"/>
      <c r="F62" s="269"/>
      <c r="G62" s="269"/>
      <c r="H62" s="269"/>
      <c r="I62" s="269"/>
    </row>
    <row r="63" spans="1:9" x14ac:dyDescent="0.2">
      <c r="A63" s="273" t="s">
        <v>109</v>
      </c>
      <c r="B63" s="273" t="s">
        <v>79</v>
      </c>
      <c r="C63" s="276">
        <f>C61-C62</f>
        <v>0</v>
      </c>
      <c r="D63" s="277"/>
      <c r="E63" s="277"/>
      <c r="F63" s="269"/>
      <c r="G63" s="269"/>
      <c r="H63" s="277"/>
      <c r="I63" s="277"/>
    </row>
    <row r="64" spans="1:9" x14ac:dyDescent="0.2">
      <c r="A64" s="273" t="s">
        <v>80</v>
      </c>
      <c r="B64" s="274" t="s">
        <v>200</v>
      </c>
      <c r="C64" s="275">
        <f>SUM(C65:C66)</f>
        <v>0</v>
      </c>
      <c r="D64" s="277"/>
      <c r="E64" s="277"/>
      <c r="F64" s="269"/>
      <c r="G64" s="269"/>
      <c r="H64" s="277"/>
      <c r="I64" s="277"/>
    </row>
    <row r="65" spans="1:9" x14ac:dyDescent="0.2">
      <c r="A65" s="273" t="s">
        <v>110</v>
      </c>
      <c r="B65" s="273" t="s">
        <v>81</v>
      </c>
      <c r="C65" s="30">
        <v>0</v>
      </c>
      <c r="D65" s="390"/>
      <c r="E65" s="391"/>
      <c r="F65" s="391"/>
      <c r="G65" s="391"/>
      <c r="H65" s="391"/>
      <c r="I65" s="391"/>
    </row>
    <row r="66" spans="1:9" ht="25.5" x14ac:dyDescent="0.2">
      <c r="A66" s="273" t="s">
        <v>111</v>
      </c>
      <c r="B66" s="273" t="s">
        <v>492</v>
      </c>
      <c r="C66" s="276">
        <f>H57</f>
        <v>0</v>
      </c>
      <c r="D66" s="277"/>
      <c r="E66" s="277"/>
      <c r="F66" s="277"/>
      <c r="G66" s="277"/>
      <c r="H66" s="277"/>
      <c r="I66" s="277"/>
    </row>
    <row r="67" spans="1:9" x14ac:dyDescent="0.2">
      <c r="A67" s="273" t="s">
        <v>74</v>
      </c>
      <c r="B67" s="274" t="s">
        <v>201</v>
      </c>
      <c r="C67" s="275">
        <f>C61-C64</f>
        <v>0</v>
      </c>
      <c r="D67" s="287"/>
      <c r="E67" s="277"/>
      <c r="F67" s="277"/>
      <c r="G67" s="277"/>
      <c r="H67" s="277"/>
      <c r="I67" s="277"/>
    </row>
    <row r="68" spans="1:9" x14ac:dyDescent="0.2">
      <c r="A68" s="271"/>
      <c r="B68" s="268"/>
      <c r="C68" s="269"/>
      <c r="D68" s="286"/>
      <c r="E68" s="269"/>
      <c r="F68" s="269"/>
      <c r="G68" s="269"/>
      <c r="H68" s="269"/>
      <c r="I68" s="269"/>
    </row>
    <row r="69" spans="1:9" x14ac:dyDescent="0.2">
      <c r="B69" s="288"/>
    </row>
  </sheetData>
  <mergeCells count="17">
    <mergeCell ref="A1:I1"/>
    <mergeCell ref="A3:A4"/>
    <mergeCell ref="B3:B4"/>
    <mergeCell ref="C3:D3"/>
    <mergeCell ref="E3:E4"/>
    <mergeCell ref="F3:G3"/>
    <mergeCell ref="H3:H4"/>
    <mergeCell ref="I3:I4"/>
    <mergeCell ref="B51:I51"/>
    <mergeCell ref="B54:I54"/>
    <mergeCell ref="D65:I65"/>
    <mergeCell ref="B5:I5"/>
    <mergeCell ref="B22:I22"/>
    <mergeCell ref="B28:I28"/>
    <mergeCell ref="B41:I41"/>
    <mergeCell ref="B45:I45"/>
    <mergeCell ref="B48:I4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95"/>
  <sheetViews>
    <sheetView topLeftCell="A37" workbookViewId="0">
      <selection activeCell="E65" sqref="E65"/>
    </sheetView>
  </sheetViews>
  <sheetFormatPr defaultColWidth="9.140625" defaultRowHeight="12.75" x14ac:dyDescent="0.2"/>
  <cols>
    <col min="1" max="1" width="6.7109375" style="79" customWidth="1"/>
    <col min="2" max="2" width="65" style="15" customWidth="1"/>
    <col min="3" max="3" width="12.28515625" style="80" customWidth="1"/>
    <col min="4" max="4" width="12.28515625" style="81" customWidth="1"/>
    <col min="5" max="5" width="16.85546875" style="82" customWidth="1"/>
    <col min="6" max="11" width="11.42578125" style="4" customWidth="1"/>
    <col min="12" max="12" width="11.5703125" style="4" customWidth="1"/>
    <col min="13" max="13" width="11.5703125" style="20" customWidth="1"/>
    <col min="14" max="16384" width="9.140625" style="20"/>
  </cols>
  <sheetData>
    <row r="1" spans="1:12" s="35" customFormat="1" x14ac:dyDescent="0.2">
      <c r="A1" s="416" t="s">
        <v>251</v>
      </c>
      <c r="B1" s="416"/>
      <c r="C1" s="416"/>
      <c r="D1" s="416"/>
      <c r="E1" s="416"/>
      <c r="F1" s="34"/>
      <c r="G1" s="34"/>
      <c r="H1" s="34"/>
      <c r="I1" s="34"/>
      <c r="J1" s="34"/>
      <c r="K1" s="34"/>
      <c r="L1" s="34"/>
    </row>
    <row r="2" spans="1:12" s="35" customFormat="1" ht="40.5" customHeight="1" x14ac:dyDescent="0.2">
      <c r="A2" s="417" t="s">
        <v>497</v>
      </c>
      <c r="B2" s="418"/>
      <c r="C2" s="418"/>
      <c r="D2" s="418"/>
      <c r="E2" s="418"/>
      <c r="F2" s="34"/>
      <c r="G2" s="34"/>
      <c r="H2" s="34"/>
      <c r="I2" s="34"/>
      <c r="J2" s="34"/>
      <c r="K2" s="34"/>
      <c r="L2" s="34"/>
    </row>
    <row r="3" spans="1:12" s="35" customFormat="1" x14ac:dyDescent="0.2">
      <c r="A3" s="36"/>
      <c r="B3" s="419"/>
      <c r="C3" s="419"/>
      <c r="D3" s="37"/>
      <c r="E3" s="38"/>
      <c r="F3" s="34"/>
      <c r="G3" s="34"/>
      <c r="H3" s="34"/>
      <c r="I3" s="34"/>
      <c r="J3" s="34"/>
      <c r="K3" s="34"/>
      <c r="L3" s="34"/>
    </row>
    <row r="4" spans="1:12" s="35" customFormat="1" ht="12.95" customHeight="1" x14ac:dyDescent="0.2">
      <c r="A4" s="420" t="s">
        <v>112</v>
      </c>
      <c r="B4" s="422" t="s">
        <v>100</v>
      </c>
      <c r="C4" s="422" t="s">
        <v>105</v>
      </c>
      <c r="D4" s="422" t="s">
        <v>106</v>
      </c>
      <c r="E4" s="101" t="s">
        <v>85</v>
      </c>
      <c r="F4" s="34"/>
      <c r="G4" s="34"/>
      <c r="H4" s="39"/>
      <c r="I4" s="34"/>
      <c r="J4" s="34"/>
      <c r="K4" s="34"/>
      <c r="L4" s="34"/>
    </row>
    <row r="5" spans="1:12" s="43" customFormat="1" ht="15" customHeight="1" x14ac:dyDescent="0.2">
      <c r="A5" s="421"/>
      <c r="B5" s="423"/>
      <c r="C5" s="423"/>
      <c r="D5" s="423"/>
      <c r="E5" s="102" t="s">
        <v>82</v>
      </c>
      <c r="F5" s="40"/>
      <c r="G5" s="40"/>
      <c r="H5" s="41"/>
      <c r="I5" s="40"/>
      <c r="J5" s="42"/>
      <c r="K5" s="40"/>
      <c r="L5" s="40"/>
    </row>
    <row r="6" spans="1:12" s="47" customFormat="1" ht="15" x14ac:dyDescent="0.2">
      <c r="A6" s="44" t="str">
        <f>'Buget_cerere finantare'!A5</f>
        <v>CAP. 1</v>
      </c>
      <c r="B6" s="411" t="str">
        <f>'Buget_cerere finantare'!B5:I5</f>
        <v>Cheltuieli pentru activităţile de dezvoltare experimentală</v>
      </c>
      <c r="C6" s="412"/>
      <c r="D6" s="412"/>
      <c r="E6" s="412"/>
      <c r="F6" s="45"/>
      <c r="G6" s="45"/>
      <c r="H6" s="46"/>
      <c r="I6" s="45"/>
      <c r="J6" s="45"/>
      <c r="K6" s="45"/>
      <c r="L6" s="45"/>
    </row>
    <row r="7" spans="1:12" s="52" customFormat="1" ht="25.5" x14ac:dyDescent="0.2">
      <c r="A7" s="49" t="str">
        <f>'Buget_cerere finantare'!A6</f>
        <v>1.1</v>
      </c>
      <c r="B7" s="49" t="str">
        <f>'Buget_cerere finantare'!B6</f>
        <v>Cheltuieli de personal (cercetători, tehnicieni şi personal auxiliar în măsura în care aceştia sunt implicaţi în proiect)</v>
      </c>
      <c r="C7" s="50">
        <f>'Buget_cerere finantare'!I6</f>
        <v>0</v>
      </c>
      <c r="D7" s="16" t="str">
        <f>IF(E7&lt;&gt;C7,"Eroare!","")</f>
        <v/>
      </c>
      <c r="E7" s="103">
        <f>'Buget_cerere finantare'!I6</f>
        <v>0</v>
      </c>
      <c r="F7" s="51"/>
      <c r="G7" s="51"/>
      <c r="H7" s="46"/>
      <c r="I7" s="51"/>
      <c r="J7" s="51"/>
      <c r="K7" s="51"/>
      <c r="L7" s="51"/>
    </row>
    <row r="8" spans="1:12" s="52" customFormat="1" ht="15" x14ac:dyDescent="0.2">
      <c r="A8" s="49" t="str">
        <f>'Buget_cerere finantare'!A7</f>
        <v>1.1.1</v>
      </c>
      <c r="B8" s="49" t="str">
        <f>'Buget_cerere finantare'!B7</f>
        <v>Cheltuieli salariale pentru dezvoltare experimentală</v>
      </c>
      <c r="C8" s="50">
        <f>'Buget_cerere finantare'!I7</f>
        <v>0</v>
      </c>
      <c r="D8" s="16" t="str">
        <f t="shared" ref="D8:D22" si="0">IF(E8&lt;&gt;C8,"Eroare!","")</f>
        <v/>
      </c>
      <c r="E8" s="103">
        <f>'Buget_cerere finantare'!I7</f>
        <v>0</v>
      </c>
      <c r="F8" s="51"/>
      <c r="G8" s="51"/>
      <c r="H8" s="46"/>
      <c r="I8" s="51"/>
      <c r="J8" s="51"/>
      <c r="K8" s="51"/>
      <c r="L8" s="51"/>
    </row>
    <row r="9" spans="1:12" s="52" customFormat="1" ht="15" x14ac:dyDescent="0.2">
      <c r="A9" s="49" t="str">
        <f>'Buget_cerere finantare'!A8</f>
        <v>1.1.2</v>
      </c>
      <c r="B9" s="49" t="str">
        <f>'Buget_cerere finantare'!B8</f>
        <v xml:space="preserve">Cheltuieli de deplasare în scopul realizării proiectului </v>
      </c>
      <c r="C9" s="50">
        <f>'Buget_cerere finantare'!I8</f>
        <v>0</v>
      </c>
      <c r="D9" s="16" t="str">
        <f t="shared" si="0"/>
        <v/>
      </c>
      <c r="E9" s="103">
        <f>'Buget_cerere finantare'!I8</f>
        <v>0</v>
      </c>
      <c r="F9" s="51"/>
      <c r="G9" s="51"/>
      <c r="H9" s="46"/>
      <c r="I9" s="51"/>
      <c r="J9" s="51"/>
      <c r="K9" s="51"/>
      <c r="L9" s="51"/>
    </row>
    <row r="10" spans="1:12" s="52" customFormat="1" ht="15" x14ac:dyDescent="0.2">
      <c r="A10" s="49" t="str">
        <f>'Buget_cerere finantare'!A9</f>
        <v>1.2</v>
      </c>
      <c r="B10" s="49" t="str">
        <f>'Buget_cerere finantare'!B9</f>
        <v xml:space="preserve">Cheltuieli pentru achiziţia de instrumente şi echipamente </v>
      </c>
      <c r="C10" s="50">
        <f>'Buget_cerere finantare'!I9</f>
        <v>0</v>
      </c>
      <c r="D10" s="16" t="str">
        <f t="shared" si="0"/>
        <v/>
      </c>
      <c r="E10" s="103">
        <f>'Buget_cerere finantare'!I9</f>
        <v>0</v>
      </c>
      <c r="F10" s="51"/>
      <c r="G10" s="51"/>
      <c r="H10" s="46"/>
      <c r="I10" s="51"/>
      <c r="J10" s="51"/>
      <c r="K10" s="51"/>
      <c r="L10" s="51"/>
    </row>
    <row r="11" spans="1:12" s="52" customFormat="1" ht="15" x14ac:dyDescent="0.2">
      <c r="A11" s="49" t="str">
        <f>'Buget_cerere finantare'!A10</f>
        <v>1.2.1</v>
      </c>
      <c r="B11" s="49" t="str">
        <f>'Buget_cerere finantare'!B10</f>
        <v>Echipamente IT şi pentru comunicaţii</v>
      </c>
      <c r="C11" s="50">
        <f>'Buget_cerere finantare'!I10</f>
        <v>0</v>
      </c>
      <c r="D11" s="16" t="str">
        <f t="shared" si="0"/>
        <v/>
      </c>
      <c r="E11" s="103">
        <f>'Buget_cerere finantare'!I10</f>
        <v>0</v>
      </c>
      <c r="F11" s="51"/>
      <c r="G11" s="51"/>
      <c r="H11" s="46"/>
      <c r="I11" s="51"/>
      <c r="J11" s="51"/>
      <c r="K11" s="51"/>
      <c r="L11" s="51"/>
    </row>
    <row r="12" spans="1:12" s="52" customFormat="1" ht="15" x14ac:dyDescent="0.2">
      <c r="A12" s="49" t="str">
        <f>'Buget_cerere finantare'!A11</f>
        <v>1.2.2</v>
      </c>
      <c r="B12" s="49" t="str">
        <f>'Buget_cerere finantare'!B11</f>
        <v>Echipamente şi instrumente pentru dezvoltare</v>
      </c>
      <c r="C12" s="50">
        <f>'Buget_cerere finantare'!I11</f>
        <v>0</v>
      </c>
      <c r="D12" s="16" t="str">
        <f t="shared" si="0"/>
        <v/>
      </c>
      <c r="E12" s="103">
        <f>'Buget_cerere finantare'!I11</f>
        <v>0</v>
      </c>
      <c r="F12" s="51"/>
      <c r="G12" s="51"/>
      <c r="H12" s="46"/>
      <c r="I12" s="51"/>
      <c r="J12" s="51"/>
      <c r="K12" s="51"/>
      <c r="L12" s="51"/>
    </row>
    <row r="13" spans="1:12" s="52" customFormat="1" ht="25.5" x14ac:dyDescent="0.2">
      <c r="A13" s="49" t="str">
        <f>'Buget_cerere finantare'!A12</f>
        <v>1.3</v>
      </c>
      <c r="B13" s="49" t="str">
        <f>'Buget_cerere finantare'!B12</f>
        <v>Cheltuieli pentru achiziţia de active fixe necorporale din surse externe în condiții de concurență deplină pentru activități de dezvoltare experimentală</v>
      </c>
      <c r="C13" s="50">
        <f>'Buget_cerere finantare'!I12</f>
        <v>0</v>
      </c>
      <c r="D13" s="16" t="str">
        <f t="shared" si="0"/>
        <v/>
      </c>
      <c r="E13" s="103">
        <f>'Buget_cerere finantare'!I12</f>
        <v>0</v>
      </c>
      <c r="F13" s="51"/>
      <c r="G13" s="51"/>
      <c r="H13" s="46"/>
      <c r="I13" s="51"/>
      <c r="J13" s="51"/>
      <c r="K13" s="51"/>
      <c r="L13" s="51"/>
    </row>
    <row r="14" spans="1:12" s="52" customFormat="1" ht="15" x14ac:dyDescent="0.2">
      <c r="A14" s="49" t="str">
        <f>'Buget_cerere finantare'!A13</f>
        <v>1.3.1</v>
      </c>
      <c r="B14" s="49" t="str">
        <f>'Buget_cerere finantare'!B13</f>
        <v>Cunoştinţe tehnice</v>
      </c>
      <c r="C14" s="50">
        <f>'Buget_cerere finantare'!I13</f>
        <v>0</v>
      </c>
      <c r="D14" s="16" t="str">
        <f t="shared" si="0"/>
        <v/>
      </c>
      <c r="E14" s="103">
        <f>'Buget_cerere finantare'!I13</f>
        <v>0</v>
      </c>
      <c r="F14" s="51"/>
      <c r="G14" s="51"/>
      <c r="H14" s="46"/>
      <c r="I14" s="51"/>
      <c r="J14" s="51"/>
      <c r="K14" s="51"/>
      <c r="L14" s="51"/>
    </row>
    <row r="15" spans="1:12" s="52" customFormat="1" ht="15" x14ac:dyDescent="0.2">
      <c r="A15" s="49" t="str">
        <f>'Buget_cerere finantare'!A14</f>
        <v>1.3.2</v>
      </c>
      <c r="B15" s="49" t="str">
        <f>'Buget_cerere finantare'!B14</f>
        <v>Brevete</v>
      </c>
      <c r="C15" s="50">
        <f>'Buget_cerere finantare'!I14</f>
        <v>0</v>
      </c>
      <c r="D15" s="16" t="str">
        <f t="shared" si="0"/>
        <v/>
      </c>
      <c r="E15" s="103">
        <f>'Buget_cerere finantare'!I14</f>
        <v>0</v>
      </c>
      <c r="F15" s="51"/>
      <c r="G15" s="51"/>
      <c r="H15" s="46"/>
      <c r="I15" s="51"/>
      <c r="J15" s="51"/>
      <c r="K15" s="51"/>
      <c r="L15" s="51"/>
    </row>
    <row r="16" spans="1:12" s="52" customFormat="1" ht="15" x14ac:dyDescent="0.2">
      <c r="A16" s="49" t="str">
        <f>'Buget_cerere finantare'!A15</f>
        <v>1.3.3</v>
      </c>
      <c r="B16" s="49" t="str">
        <f>'Buget_cerere finantare'!B15</f>
        <v>Drepturi de utilizare</v>
      </c>
      <c r="C16" s="50">
        <f>'Buget_cerere finantare'!I15</f>
        <v>0</v>
      </c>
      <c r="D16" s="16" t="str">
        <f t="shared" si="0"/>
        <v/>
      </c>
      <c r="E16" s="103">
        <f>'Buget_cerere finantare'!I15</f>
        <v>0</v>
      </c>
      <c r="F16" s="51"/>
      <c r="G16" s="51"/>
      <c r="H16" s="46"/>
      <c r="I16" s="51"/>
      <c r="J16" s="51"/>
      <c r="K16" s="51"/>
      <c r="L16" s="51"/>
    </row>
    <row r="17" spans="1:12" s="52" customFormat="1" ht="25.5" x14ac:dyDescent="0.2">
      <c r="A17" s="49" t="str">
        <f>'Buget_cerere finantare'!A16</f>
        <v>1.4</v>
      </c>
      <c r="B17" s="49" t="str">
        <f>'Buget_cerere finantare'!B16</f>
        <v>Cheltuieli pentru achiziţia de servicii din surse externe în condiții de concurență deplină</v>
      </c>
      <c r="C17" s="50">
        <f>'Buget_cerere finantare'!I16</f>
        <v>0</v>
      </c>
      <c r="D17" s="16" t="str">
        <f t="shared" si="0"/>
        <v/>
      </c>
      <c r="E17" s="103">
        <f>'Buget_cerere finantare'!I16</f>
        <v>0</v>
      </c>
      <c r="F17" s="51"/>
      <c r="G17" s="51"/>
      <c r="H17" s="46"/>
      <c r="I17" s="51"/>
      <c r="J17" s="51"/>
      <c r="K17" s="51"/>
      <c r="L17" s="51"/>
    </row>
    <row r="18" spans="1:12" s="52" customFormat="1" ht="15" x14ac:dyDescent="0.2">
      <c r="A18" s="49" t="str">
        <f>'Buget_cerere finantare'!A17</f>
        <v>1.4.1</v>
      </c>
      <c r="B18" s="49" t="str">
        <f>'Buget_cerere finantare'!B17</f>
        <v xml:space="preserve">Servicii de cercetare pentru activități de dezvoltare experimentală </v>
      </c>
      <c r="C18" s="50">
        <f>'Buget_cerere finantare'!I17</f>
        <v>0</v>
      </c>
      <c r="D18" s="16" t="str">
        <f t="shared" si="0"/>
        <v/>
      </c>
      <c r="E18" s="103">
        <f>'Buget_cerere finantare'!I17</f>
        <v>0</v>
      </c>
      <c r="F18" s="51"/>
      <c r="G18" s="51"/>
      <c r="H18" s="46"/>
      <c r="I18" s="51"/>
      <c r="J18" s="51"/>
      <c r="K18" s="51"/>
      <c r="L18" s="51"/>
    </row>
    <row r="19" spans="1:12" s="52" customFormat="1" ht="25.5" x14ac:dyDescent="0.2">
      <c r="A19" s="49" t="str">
        <f>'Buget_cerere finantare'!A18</f>
        <v>1.4.2</v>
      </c>
      <c r="B19" s="49" t="str">
        <f>'Buget_cerere finantare'!B18</f>
        <v>Servicii de consultanţă şi servicii echivalente folosite exclusiv pentru activităţile de dezvoltare experimentală</v>
      </c>
      <c r="C19" s="50">
        <f>'Buget_cerere finantare'!I18</f>
        <v>0</v>
      </c>
      <c r="D19" s="16" t="str">
        <f t="shared" si="0"/>
        <v/>
      </c>
      <c r="E19" s="103">
        <f>'Buget_cerere finantare'!I18</f>
        <v>0</v>
      </c>
      <c r="F19" s="51"/>
      <c r="G19" s="51"/>
      <c r="H19" s="46"/>
      <c r="I19" s="51"/>
      <c r="J19" s="51"/>
      <c r="K19" s="51"/>
      <c r="L19" s="51"/>
    </row>
    <row r="20" spans="1:12" s="52" customFormat="1" ht="38.25" x14ac:dyDescent="0.2">
      <c r="A20" s="49" t="str">
        <f>'Buget_cerere finantare'!A19</f>
        <v>1.5</v>
      </c>
      <c r="B20" s="49" t="str">
        <f>'Buget_cerere finantare'!B19</f>
        <v xml:space="preserve">5. Cheltuieli de amortizare pentru clădiri şi spaţii, în măsura şi pe durata utilizării acestor clădiri şi spaţii pentru activităţile de  dezvoltare experimentală </v>
      </c>
      <c r="C20" s="50">
        <f>'Buget_cerere finantare'!I19</f>
        <v>0</v>
      </c>
      <c r="D20" s="16" t="str">
        <f t="shared" si="0"/>
        <v/>
      </c>
      <c r="E20" s="103">
        <f>'Buget_cerere finantare'!I19</f>
        <v>0</v>
      </c>
      <c r="F20" s="51"/>
      <c r="G20" s="51"/>
      <c r="H20" s="46"/>
      <c r="I20" s="51"/>
      <c r="J20" s="51"/>
      <c r="K20" s="51"/>
      <c r="L20" s="51"/>
    </row>
    <row r="21" spans="1:12" s="52" customFormat="1" ht="51" x14ac:dyDescent="0.2">
      <c r="A21" s="49" t="str">
        <f>'Buget_cerere finantare'!A20</f>
        <v>1.6</v>
      </c>
      <c r="B21" s="49" t="str">
        <f>'Buget_cerere finantare'!B20</f>
        <v xml:space="preserve">6. Cheltuieli pentru achiziţia de substanţe, materiale, plante, animale de laborator, consumabile, obiecte de inventar şi alte produse similare necesare desfăşurării activităţilor de dezvoltare experimentală
</v>
      </c>
      <c r="C21" s="50">
        <f>'Buget_cerere finantare'!I20</f>
        <v>0</v>
      </c>
      <c r="D21" s="16" t="str">
        <f t="shared" si="0"/>
        <v/>
      </c>
      <c r="E21" s="103">
        <f>'Buget_cerere finantare'!I20</f>
        <v>0</v>
      </c>
      <c r="F21" s="51"/>
      <c r="G21" s="51"/>
      <c r="H21" s="46"/>
      <c r="I21" s="51"/>
      <c r="J21" s="51"/>
      <c r="K21" s="51"/>
      <c r="L21" s="51"/>
    </row>
    <row r="22" spans="1:12" s="47" customFormat="1" ht="15" x14ac:dyDescent="0.2">
      <c r="A22" s="44"/>
      <c r="B22" s="53" t="str">
        <f>'Buget_cerere finantare'!B21</f>
        <v>TOTAL CAPITOL 1</v>
      </c>
      <c r="C22" s="50">
        <f>C7+C10+C13+C17+C20+C21</f>
        <v>0</v>
      </c>
      <c r="D22" s="16" t="str">
        <f t="shared" si="0"/>
        <v/>
      </c>
      <c r="E22" s="50">
        <f>E7+E10+E13+E17+E20+E21</f>
        <v>0</v>
      </c>
      <c r="F22" s="45"/>
      <c r="G22" s="51"/>
      <c r="H22" s="55"/>
      <c r="I22" s="45"/>
      <c r="J22" s="45"/>
      <c r="K22" s="45"/>
      <c r="L22" s="45"/>
    </row>
    <row r="23" spans="1:12" s="47" customFormat="1" ht="21" customHeight="1" x14ac:dyDescent="0.2">
      <c r="A23" s="44" t="s">
        <v>92</v>
      </c>
      <c r="B23" s="424" t="str">
        <f>'Buget_cerere finantare'!B22:I22</f>
        <v>Cheltuieli pentru activități de inovare (eligibile pentru IMM)</v>
      </c>
      <c r="C23" s="425"/>
      <c r="D23" s="425"/>
      <c r="E23" s="425"/>
      <c r="F23" s="45"/>
      <c r="G23" s="51"/>
      <c r="H23" s="56"/>
      <c r="I23" s="45"/>
      <c r="J23" s="45"/>
      <c r="K23" s="45"/>
      <c r="L23" s="45"/>
    </row>
    <row r="24" spans="1:12" s="47" customFormat="1" ht="25.5" x14ac:dyDescent="0.2">
      <c r="A24" s="49" t="str">
        <f>'Buget_cerere finantare'!A23</f>
        <v>2.1</v>
      </c>
      <c r="B24" s="49" t="str">
        <f>'Buget_cerere finantare'!B23</f>
        <v xml:space="preserve">Cheltuieli pentru obținerea, validarea și protejarea brevetelor și altor active necorporale (eligibile și pentru organizațiile de cercetare partenere) </v>
      </c>
      <c r="C24" s="50">
        <f>'Buget_cerere finantare'!I23</f>
        <v>0</v>
      </c>
      <c r="D24" s="16" t="str">
        <f t="shared" ref="D24:D28" si="1">IF(E24&lt;&gt;C24,"Eroare!","")</f>
        <v/>
      </c>
      <c r="E24" s="103">
        <f>'Buget_cerere finantare'!I23</f>
        <v>0</v>
      </c>
      <c r="F24" s="45"/>
      <c r="G24" s="51"/>
      <c r="H24" s="39"/>
      <c r="I24" s="45"/>
      <c r="J24" s="45"/>
      <c r="K24" s="45"/>
      <c r="L24" s="45"/>
    </row>
    <row r="25" spans="1:12" s="47" customFormat="1" ht="15" x14ac:dyDescent="0.2">
      <c r="A25" s="49" t="str">
        <f>'Buget_cerere finantare'!A24</f>
        <v>2.2</v>
      </c>
      <c r="B25" s="49" t="str">
        <f>'Buget_cerere finantare'!B24</f>
        <v xml:space="preserve">Cheltuieli pentru detașarea de personal cu înaltă calificare </v>
      </c>
      <c r="C25" s="50">
        <f>'Buget_cerere finantare'!I24</f>
        <v>0</v>
      </c>
      <c r="D25" s="16" t="str">
        <f t="shared" si="1"/>
        <v/>
      </c>
      <c r="E25" s="103">
        <f>'Buget_cerere finantare'!I24</f>
        <v>0</v>
      </c>
      <c r="F25" s="45"/>
      <c r="G25" s="51"/>
      <c r="H25" s="39"/>
      <c r="I25" s="45"/>
      <c r="J25" s="45"/>
      <c r="K25" s="45"/>
      <c r="L25" s="45"/>
    </row>
    <row r="26" spans="1:12" s="47" customFormat="1" ht="15" x14ac:dyDescent="0.2">
      <c r="A26" s="49" t="str">
        <f>'Buget_cerere finantare'!A25</f>
        <v>2.3</v>
      </c>
      <c r="B26" s="49" t="str">
        <f>'Buget_cerere finantare'!B25</f>
        <v>Cheltuieli pentru achiziționarea de servicii de consultanță în domeniul inovării</v>
      </c>
      <c r="C26" s="50">
        <f>'Buget_cerere finantare'!I25</f>
        <v>0</v>
      </c>
      <c r="D26" s="16" t="str">
        <f t="shared" si="1"/>
        <v/>
      </c>
      <c r="E26" s="103">
        <f>'Buget_cerere finantare'!I25</f>
        <v>0</v>
      </c>
      <c r="F26" s="45"/>
      <c r="G26" s="51"/>
      <c r="H26" s="39"/>
      <c r="I26" s="45"/>
      <c r="J26" s="45"/>
      <c r="K26" s="45"/>
      <c r="L26" s="45"/>
    </row>
    <row r="27" spans="1:12" s="47" customFormat="1" ht="15" x14ac:dyDescent="0.2">
      <c r="A27" s="49" t="str">
        <f>'Buget_cerere finantare'!A26</f>
        <v>2.4</v>
      </c>
      <c r="B27" s="49" t="str">
        <f>'Buget_cerere finantare'!B26</f>
        <v xml:space="preserve">Cheltuieli pentru achiziționarea de servicii de sprijinire a inovării </v>
      </c>
      <c r="C27" s="50">
        <f>'Buget_cerere finantare'!I26</f>
        <v>0</v>
      </c>
      <c r="D27" s="16" t="str">
        <f t="shared" si="1"/>
        <v/>
      </c>
      <c r="E27" s="103">
        <f>'Buget_cerere finantare'!I26</f>
        <v>0</v>
      </c>
      <c r="F27" s="45"/>
      <c r="G27" s="51"/>
      <c r="H27" s="39"/>
      <c r="I27" s="45"/>
      <c r="J27" s="45"/>
      <c r="K27" s="45"/>
      <c r="L27" s="45"/>
    </row>
    <row r="28" spans="1:12" s="47" customFormat="1" ht="15" x14ac:dyDescent="0.2">
      <c r="A28" s="44"/>
      <c r="B28" s="53" t="s">
        <v>64</v>
      </c>
      <c r="C28" s="50">
        <f>SUM(C24:C27)</f>
        <v>0</v>
      </c>
      <c r="D28" s="16" t="str">
        <f t="shared" si="1"/>
        <v/>
      </c>
      <c r="E28" s="54">
        <f>SUM(E24:E27)</f>
        <v>0</v>
      </c>
      <c r="F28" s="45"/>
      <c r="G28" s="51"/>
      <c r="H28" s="39"/>
      <c r="I28" s="45"/>
      <c r="J28" s="45"/>
      <c r="K28" s="45"/>
      <c r="L28" s="45"/>
    </row>
    <row r="29" spans="1:12" s="47" customFormat="1" ht="15" x14ac:dyDescent="0.2">
      <c r="A29" s="44" t="s">
        <v>93</v>
      </c>
      <c r="B29" s="411" t="str">
        <f>'Buget_cerere finantare'!B28:I28</f>
        <v>Cheltuieli pentru inovare de proces și organizațională (eligibile pentru IMM)</v>
      </c>
      <c r="C29" s="412"/>
      <c r="D29" s="412"/>
      <c r="E29" s="412"/>
      <c r="F29" s="45"/>
      <c r="G29" s="51"/>
      <c r="H29" s="39"/>
      <c r="I29" s="45"/>
      <c r="J29" s="45"/>
      <c r="K29" s="45"/>
      <c r="L29" s="45"/>
    </row>
    <row r="30" spans="1:12" s="52" customFormat="1" ht="15" x14ac:dyDescent="0.2">
      <c r="A30" s="49" t="str">
        <f>'Buget_cerere finantare'!A29</f>
        <v>3.1</v>
      </c>
      <c r="B30" s="49" t="str">
        <f>'Buget_cerere finantare'!B29</f>
        <v>Cheltuieli de personal:</v>
      </c>
      <c r="C30" s="50">
        <f>'Buget_cerere finantare'!I29</f>
        <v>0</v>
      </c>
      <c r="D30" s="16" t="str">
        <f t="shared" ref="D30:D41" si="2">IF(E30&lt;&gt;C30,"Eroare!","")</f>
        <v/>
      </c>
      <c r="E30" s="103">
        <f>'Buget_cerere finantare'!I29</f>
        <v>0</v>
      </c>
      <c r="F30" s="51"/>
      <c r="G30" s="51"/>
      <c r="H30" s="57"/>
      <c r="I30" s="51"/>
      <c r="J30" s="51"/>
      <c r="K30" s="51"/>
      <c r="L30" s="51"/>
    </row>
    <row r="31" spans="1:12" s="52" customFormat="1" ht="15" x14ac:dyDescent="0.2">
      <c r="A31" s="49" t="str">
        <f>'Buget_cerere finantare'!A30</f>
        <v>3.1.1</v>
      </c>
      <c r="B31" s="49" t="str">
        <f>'Buget_cerere finantare'!B30</f>
        <v>Cheltuieli salariale în scopul realizării proiectului</v>
      </c>
      <c r="C31" s="50">
        <f>'Buget_cerere finantare'!I30</f>
        <v>0</v>
      </c>
      <c r="D31" s="16" t="str">
        <f t="shared" si="2"/>
        <v/>
      </c>
      <c r="E31" s="103">
        <f>'Buget_cerere finantare'!I30</f>
        <v>0</v>
      </c>
      <c r="F31" s="51"/>
      <c r="G31" s="51"/>
      <c r="H31" s="51"/>
      <c r="I31" s="51"/>
      <c r="J31" s="51"/>
      <c r="K31" s="51"/>
      <c r="L31" s="51"/>
    </row>
    <row r="32" spans="1:12" s="52" customFormat="1" ht="15" x14ac:dyDescent="0.2">
      <c r="A32" s="49" t="str">
        <f>'Buget_cerere finantare'!A31</f>
        <v>3.1.2</v>
      </c>
      <c r="B32" s="49" t="str">
        <f>'Buget_cerere finantare'!B31</f>
        <v>Cheltuieli de deplasare în scopul realizării proiectului</v>
      </c>
      <c r="C32" s="50">
        <f>'Buget_cerere finantare'!I31</f>
        <v>0</v>
      </c>
      <c r="D32" s="16" t="str">
        <f t="shared" si="2"/>
        <v/>
      </c>
      <c r="E32" s="103">
        <f>'Buget_cerere finantare'!I31</f>
        <v>0</v>
      </c>
      <c r="F32" s="51"/>
      <c r="G32" s="51"/>
      <c r="H32" s="51"/>
      <c r="I32" s="51"/>
      <c r="J32" s="51"/>
      <c r="K32" s="51"/>
      <c r="L32" s="51"/>
    </row>
    <row r="33" spans="1:12" s="52" customFormat="1" ht="15" x14ac:dyDescent="0.2">
      <c r="A33" s="49" t="str">
        <f>'Buget_cerere finantare'!A32</f>
        <v>3.2</v>
      </c>
      <c r="B33" s="49" t="str">
        <f>'Buget_cerere finantare'!B32</f>
        <v xml:space="preserve">Cheltuieli pentru achiziţia de instrumente și echipamente </v>
      </c>
      <c r="C33" s="50">
        <f>'Buget_cerere finantare'!I32</f>
        <v>0</v>
      </c>
      <c r="D33" s="16" t="str">
        <f t="shared" si="2"/>
        <v/>
      </c>
      <c r="E33" s="103">
        <f>'Buget_cerere finantare'!I32</f>
        <v>0</v>
      </c>
      <c r="F33" s="51"/>
      <c r="G33" s="51"/>
      <c r="H33" s="51"/>
      <c r="I33" s="51"/>
      <c r="J33" s="51"/>
      <c r="K33" s="51"/>
      <c r="L33" s="51"/>
    </row>
    <row r="34" spans="1:12" s="52" customFormat="1" ht="25.5" x14ac:dyDescent="0.2">
      <c r="A34" s="49" t="str">
        <f>'Buget_cerere finantare'!A33</f>
        <v>3.3</v>
      </c>
      <c r="B34" s="49" t="str">
        <f>'Buget_cerere finantare'!B33</f>
        <v xml:space="preserve">Cheltuieli pentru achiziţia de active fixe necorporale din surse externe în condiții de concurență deplină </v>
      </c>
      <c r="C34" s="50">
        <f>'Buget_cerere finantare'!I33</f>
        <v>0</v>
      </c>
      <c r="D34" s="16" t="str">
        <f t="shared" si="2"/>
        <v/>
      </c>
      <c r="E34" s="103">
        <f>'Buget_cerere finantare'!I33</f>
        <v>0</v>
      </c>
      <c r="F34" s="51"/>
      <c r="G34" s="51"/>
      <c r="H34" s="51"/>
      <c r="I34" s="51"/>
      <c r="J34" s="51"/>
      <c r="K34" s="51"/>
      <c r="L34" s="51"/>
    </row>
    <row r="35" spans="1:12" s="52" customFormat="1" ht="15" x14ac:dyDescent="0.2">
      <c r="A35" s="49" t="str">
        <f>'Buget_cerere finantare'!A34</f>
        <v>3.3.1</v>
      </c>
      <c r="B35" s="49" t="str">
        <f>'Buget_cerere finantare'!B34</f>
        <v>Cunoştinţe tehnice</v>
      </c>
      <c r="C35" s="50">
        <f>'Buget_cerere finantare'!I34</f>
        <v>0</v>
      </c>
      <c r="D35" s="16" t="str">
        <f t="shared" si="2"/>
        <v/>
      </c>
      <c r="E35" s="103">
        <f>'Buget_cerere finantare'!I34</f>
        <v>0</v>
      </c>
      <c r="F35" s="51"/>
      <c r="G35" s="51"/>
      <c r="H35" s="51"/>
      <c r="I35" s="51"/>
      <c r="J35" s="51"/>
      <c r="K35" s="51"/>
      <c r="L35" s="51"/>
    </row>
    <row r="36" spans="1:12" s="52" customFormat="1" ht="15" x14ac:dyDescent="0.2">
      <c r="A36" s="49" t="str">
        <f>'Buget_cerere finantare'!A35</f>
        <v>3.3.2</v>
      </c>
      <c r="B36" s="49" t="str">
        <f>'Buget_cerere finantare'!B35</f>
        <v>Brevete</v>
      </c>
      <c r="C36" s="50">
        <f>'Buget_cerere finantare'!I35</f>
        <v>0</v>
      </c>
      <c r="D36" s="16" t="str">
        <f t="shared" si="2"/>
        <v/>
      </c>
      <c r="E36" s="103">
        <f>'Buget_cerere finantare'!I35</f>
        <v>0</v>
      </c>
      <c r="F36" s="51"/>
      <c r="G36" s="51"/>
      <c r="H36" s="51"/>
      <c r="I36" s="51"/>
      <c r="J36" s="51"/>
      <c r="K36" s="51"/>
      <c r="L36" s="51"/>
    </row>
    <row r="37" spans="1:12" s="52" customFormat="1" ht="15" x14ac:dyDescent="0.2">
      <c r="A37" s="49" t="str">
        <f>'Buget_cerere finantare'!A36</f>
        <v>3.3.3</v>
      </c>
      <c r="B37" s="49" t="str">
        <f>'Buget_cerere finantare'!B36</f>
        <v>Drepturi de utilizare</v>
      </c>
      <c r="C37" s="50">
        <f>'Buget_cerere finantare'!I36</f>
        <v>0</v>
      </c>
      <c r="D37" s="16" t="str">
        <f t="shared" si="2"/>
        <v/>
      </c>
      <c r="E37" s="103">
        <f>'Buget_cerere finantare'!I36</f>
        <v>0</v>
      </c>
      <c r="F37" s="51"/>
      <c r="G37" s="51"/>
      <c r="H37" s="51"/>
      <c r="I37" s="51"/>
      <c r="J37" s="51"/>
      <c r="K37" s="51"/>
      <c r="L37" s="51"/>
    </row>
    <row r="38" spans="1:12" s="52" customFormat="1" ht="25.5" x14ac:dyDescent="0.2">
      <c r="A38" s="49" t="str">
        <f>'Buget_cerere finantare'!A37</f>
        <v>3.4</v>
      </c>
      <c r="B38" s="49" t="str">
        <f>'Buget_cerere finantare'!B37</f>
        <v xml:space="preserve">Cheltuieli pentru achiziţia de servicii de cercetare din surse externe în condiții de concurență deplină </v>
      </c>
      <c r="C38" s="50">
        <f>'Buget_cerere finantare'!I37</f>
        <v>0</v>
      </c>
      <c r="D38" s="16" t="str">
        <f t="shared" si="2"/>
        <v/>
      </c>
      <c r="E38" s="103">
        <f>'Buget_cerere finantare'!I37</f>
        <v>0</v>
      </c>
      <c r="F38" s="51"/>
      <c r="G38" s="51"/>
      <c r="H38" s="51"/>
      <c r="I38" s="51"/>
      <c r="J38" s="51"/>
      <c r="K38" s="51"/>
      <c r="L38" s="51"/>
    </row>
    <row r="39" spans="1:12" s="52" customFormat="1" ht="38.25" x14ac:dyDescent="0.2">
      <c r="A39" s="49" t="str">
        <f>'Buget_cerere finantare'!A38</f>
        <v>3.5</v>
      </c>
      <c r="B39" s="49" t="str">
        <f>'Buget_cerere finantare'!B38</f>
        <v xml:space="preserve">Cheltuieli de amortizare pentru clădiri şi spaţii, în măsura şi pe durata utilizării acestor clădiri şi spaţii pentru activitatea de inovare de proces și organizațională </v>
      </c>
      <c r="C39" s="50">
        <f>'Buget_cerere finantare'!I38</f>
        <v>0</v>
      </c>
      <c r="D39" s="16" t="str">
        <f t="shared" si="2"/>
        <v/>
      </c>
      <c r="E39" s="103">
        <f>'Buget_cerere finantare'!I38</f>
        <v>0</v>
      </c>
      <c r="F39" s="51"/>
      <c r="G39" s="51"/>
      <c r="H39" s="51"/>
      <c r="I39" s="51"/>
      <c r="J39" s="51"/>
      <c r="K39" s="51"/>
      <c r="L39" s="51"/>
    </row>
    <row r="40" spans="1:12" s="52" customFormat="1" ht="25.5" x14ac:dyDescent="0.2">
      <c r="A40" s="49" t="str">
        <f>'Buget_cerere finantare'!A39</f>
        <v>3.6</v>
      </c>
      <c r="B40" s="49" t="str">
        <f>'Buget_cerere finantare'!B39</f>
        <v xml:space="preserve">Cheltuieli pentru achiziţia de materiale, consumabile şi alte produse similare suportate direct ca urmare a activității de inovare de proces și organizațională </v>
      </c>
      <c r="C40" s="50">
        <f>'Buget_cerere finantare'!I39</f>
        <v>0</v>
      </c>
      <c r="D40" s="16" t="str">
        <f t="shared" si="2"/>
        <v/>
      </c>
      <c r="E40" s="103">
        <f>'Buget_cerere finantare'!I39</f>
        <v>0</v>
      </c>
      <c r="F40" s="51"/>
      <c r="G40" s="51"/>
      <c r="H40" s="51"/>
      <c r="I40" s="51"/>
      <c r="J40" s="51"/>
      <c r="K40" s="51"/>
      <c r="L40" s="51"/>
    </row>
    <row r="41" spans="1:12" s="47" customFormat="1" ht="15" x14ac:dyDescent="0.2">
      <c r="A41" s="44"/>
      <c r="B41" s="53" t="s">
        <v>70</v>
      </c>
      <c r="C41" s="50">
        <f>C30+C33+C34+C38+C39+C40</f>
        <v>0</v>
      </c>
      <c r="D41" s="16" t="str">
        <f t="shared" si="2"/>
        <v/>
      </c>
      <c r="E41" s="50">
        <f>E30+E33+E34+E38+E39+E40</f>
        <v>0</v>
      </c>
      <c r="F41" s="45"/>
      <c r="G41" s="51"/>
      <c r="H41" s="45"/>
      <c r="I41" s="45"/>
      <c r="J41" s="45"/>
      <c r="K41" s="45"/>
      <c r="L41" s="45"/>
    </row>
    <row r="42" spans="1:12" s="47" customFormat="1" ht="15" x14ac:dyDescent="0.2">
      <c r="A42" s="44" t="s">
        <v>94</v>
      </c>
      <c r="B42" s="411" t="str">
        <f>'Buget_cerere finantare'!B41:I41</f>
        <v>Cheltuielile eligibile pentru investiții inițiale pentru inovare (Introducerea în producţie a rezultatelor cercetării)</v>
      </c>
      <c r="C42" s="412"/>
      <c r="D42" s="412"/>
      <c r="E42" s="412"/>
      <c r="F42" s="45"/>
      <c r="G42" s="51"/>
      <c r="H42" s="45"/>
      <c r="I42" s="45"/>
      <c r="J42" s="45"/>
      <c r="K42" s="45"/>
      <c r="L42" s="45"/>
    </row>
    <row r="43" spans="1:12" s="52" customFormat="1" ht="38.25" x14ac:dyDescent="0.2">
      <c r="A43" s="48" t="str">
        <f>'Buget_cerere finantare'!A42</f>
        <v>4.1</v>
      </c>
      <c r="B43" s="49" t="str">
        <f>'Buget_cerere finantare'!B42</f>
        <v>Cheltuielile pentru achiziția de active corporale de tip instalații, utilaje, echipamente care sunt necesare pentru introducerea în producție a rezultatelor obținute din cercetare-dezvoltare.</v>
      </c>
      <c r="C43" s="50">
        <f>'Buget_cerere finantare'!I42</f>
        <v>0</v>
      </c>
      <c r="D43" s="16" t="str">
        <f t="shared" ref="D43:D45" si="3">IF(E43&lt;&gt;C43,"Eroare!","")</f>
        <v/>
      </c>
      <c r="E43" s="103">
        <f>'Buget_cerere finantare'!I42</f>
        <v>0</v>
      </c>
      <c r="F43" s="51"/>
      <c r="G43" s="51"/>
      <c r="H43" s="51"/>
      <c r="I43" s="51"/>
      <c r="J43" s="51"/>
      <c r="K43" s="51"/>
      <c r="L43" s="51"/>
    </row>
    <row r="44" spans="1:12" s="52" customFormat="1" ht="38.25" x14ac:dyDescent="0.2">
      <c r="A44" s="48" t="str">
        <f>'Buget_cerere finantare'!A43</f>
        <v>4.2</v>
      </c>
      <c r="B44" s="49" t="str">
        <f>'Buget_cerere finantare'!B43</f>
        <v>Cheltuielile pentru achiziția de active necorporale (cunoștințe tehnice, brevete, drepturi de utilizare)  care sunt necesare pentru introducerea în producție a rezultatelor obținute din cercetare-dezvoltare.</v>
      </c>
      <c r="C44" s="50">
        <f>'Buget_cerere finantare'!I43</f>
        <v>0</v>
      </c>
      <c r="D44" s="16" t="str">
        <f t="shared" si="3"/>
        <v/>
      </c>
      <c r="E44" s="103">
        <f>'Buget_cerere finantare'!I43</f>
        <v>0</v>
      </c>
      <c r="F44" s="51"/>
      <c r="G44" s="51"/>
      <c r="H44" s="51"/>
      <c r="I44" s="51"/>
      <c r="J44" s="51"/>
      <c r="K44" s="51"/>
      <c r="L44" s="51"/>
    </row>
    <row r="45" spans="1:12" s="47" customFormat="1" ht="15" x14ac:dyDescent="0.2">
      <c r="A45" s="48"/>
      <c r="B45" s="53" t="s">
        <v>73</v>
      </c>
      <c r="C45" s="50">
        <f>C43+C44</f>
        <v>0</v>
      </c>
      <c r="D45" s="16" t="str">
        <f t="shared" si="3"/>
        <v/>
      </c>
      <c r="E45" s="50">
        <f>E43+E44</f>
        <v>0</v>
      </c>
      <c r="F45" s="45"/>
      <c r="G45" s="51"/>
      <c r="H45" s="45"/>
      <c r="I45" s="45"/>
      <c r="J45" s="45"/>
      <c r="K45" s="45"/>
      <c r="L45" s="45"/>
    </row>
    <row r="46" spans="1:12" s="47" customFormat="1" ht="15" x14ac:dyDescent="0.2">
      <c r="A46" s="44" t="s">
        <v>95</v>
      </c>
      <c r="B46" s="411" t="str">
        <f>'Buget_cerere finantare'!B45:I45</f>
        <v xml:space="preserve">Cheltuieli pentru informare şi publicitate pentru proiect </v>
      </c>
      <c r="C46" s="412"/>
      <c r="D46" s="412"/>
      <c r="E46" s="412"/>
      <c r="F46" s="45"/>
      <c r="G46" s="51"/>
      <c r="H46" s="45"/>
      <c r="I46" s="45"/>
      <c r="J46" s="45"/>
      <c r="K46" s="45"/>
      <c r="L46" s="45"/>
    </row>
    <row r="47" spans="1:12" s="52" customFormat="1" ht="15" x14ac:dyDescent="0.2">
      <c r="A47" s="48" t="str">
        <f>'Buget_cerere finantare'!A46</f>
        <v>5.1</v>
      </c>
      <c r="B47" s="48" t="str">
        <f>'Buget_cerere finantare'!B46</f>
        <v xml:space="preserve">Cheltuieli pentru informare şi publicitate pentru proiect </v>
      </c>
      <c r="C47" s="50">
        <f>'Buget_cerere finantare'!I46</f>
        <v>0</v>
      </c>
      <c r="D47" s="16" t="str">
        <f t="shared" ref="D47:D58" si="4">IF(E47&lt;&gt;C47,"Eroare!","")</f>
        <v/>
      </c>
      <c r="E47" s="103">
        <f>'Buget_cerere finantare'!I46</f>
        <v>0</v>
      </c>
      <c r="F47" s="51"/>
      <c r="G47" s="51"/>
      <c r="H47" s="51"/>
      <c r="I47" s="51"/>
      <c r="J47" s="51"/>
      <c r="K47" s="51"/>
      <c r="L47" s="51"/>
    </row>
    <row r="48" spans="1:12" s="47" customFormat="1" ht="15" x14ac:dyDescent="0.2">
      <c r="A48" s="44"/>
      <c r="B48" s="53" t="s">
        <v>89</v>
      </c>
      <c r="C48" s="50">
        <f>C47</f>
        <v>0</v>
      </c>
      <c r="D48" s="16" t="str">
        <f t="shared" si="4"/>
        <v/>
      </c>
      <c r="E48" s="54">
        <f>E47</f>
        <v>0</v>
      </c>
      <c r="F48" s="45"/>
      <c r="G48" s="51"/>
      <c r="H48" s="45"/>
      <c r="I48" s="45"/>
      <c r="J48" s="45"/>
      <c r="K48" s="45"/>
      <c r="L48" s="45"/>
    </row>
    <row r="49" spans="1:12" s="47" customFormat="1" ht="15" x14ac:dyDescent="0.2">
      <c r="A49" s="44" t="s">
        <v>98</v>
      </c>
      <c r="B49" s="411" t="str">
        <f>'Buget_cerere finantare'!B48:I48</f>
        <v xml:space="preserve">Cheltuieli generale de administraţie (de regie) </v>
      </c>
      <c r="C49" s="412"/>
      <c r="D49" s="412"/>
      <c r="E49" s="412"/>
      <c r="F49" s="45"/>
      <c r="G49" s="51"/>
      <c r="H49" s="45"/>
      <c r="I49" s="45"/>
      <c r="J49" s="45"/>
      <c r="K49" s="45"/>
      <c r="L49" s="45"/>
    </row>
    <row r="50" spans="1:12" s="47" customFormat="1" ht="15" x14ac:dyDescent="0.2">
      <c r="A50" s="48" t="str">
        <f>'Buget_cerere finantare'!A49</f>
        <v>6.1</v>
      </c>
      <c r="B50" s="48" t="str">
        <f>'Buget_cerere finantare'!B49</f>
        <v>Cheltuielile generale de administraţie</v>
      </c>
      <c r="C50" s="50">
        <f>'Buget_cerere finantare'!I49</f>
        <v>0</v>
      </c>
      <c r="D50" s="16" t="str">
        <f t="shared" si="4"/>
        <v/>
      </c>
      <c r="E50" s="103">
        <f>'Buget_cerere finantare'!I49</f>
        <v>0</v>
      </c>
      <c r="F50" s="45"/>
      <c r="G50" s="51"/>
      <c r="H50" s="45"/>
      <c r="I50" s="45"/>
      <c r="J50" s="45"/>
      <c r="K50" s="45"/>
      <c r="L50" s="45"/>
    </row>
    <row r="51" spans="1:12" s="47" customFormat="1" ht="15" x14ac:dyDescent="0.2">
      <c r="A51" s="44"/>
      <c r="B51" s="53" t="s">
        <v>90</v>
      </c>
      <c r="C51" s="50">
        <f>C50</f>
        <v>0</v>
      </c>
      <c r="D51" s="16" t="str">
        <f t="shared" si="4"/>
        <v/>
      </c>
      <c r="E51" s="54">
        <f>E50</f>
        <v>0</v>
      </c>
      <c r="F51" s="45"/>
      <c r="G51" s="51"/>
      <c r="H51" s="45"/>
      <c r="I51" s="45"/>
      <c r="J51" s="45"/>
      <c r="K51" s="45"/>
      <c r="L51" s="45"/>
    </row>
    <row r="52" spans="1:12" s="47" customFormat="1" ht="15" x14ac:dyDescent="0.2">
      <c r="A52" s="44" t="str">
        <f>'Buget_cerere finantare'!A51</f>
        <v>CAP. 7</v>
      </c>
      <c r="B52" s="411" t="str">
        <f>'Buget_cerere finantare'!B51:I51</f>
        <v xml:space="preserve">Cheltuielile cu activitatea de audit financiar </v>
      </c>
      <c r="C52" s="412"/>
      <c r="D52" s="412"/>
      <c r="E52" s="412"/>
      <c r="F52" s="45"/>
      <c r="G52" s="51"/>
      <c r="H52" s="45"/>
      <c r="I52" s="45"/>
      <c r="J52" s="45"/>
      <c r="K52" s="45"/>
      <c r="L52" s="45"/>
    </row>
    <row r="53" spans="1:12" s="47" customFormat="1" ht="15" x14ac:dyDescent="0.2">
      <c r="A53" s="48" t="str">
        <f>'Buget_cerere finantare'!A52</f>
        <v>7.1</v>
      </c>
      <c r="B53" s="49" t="str">
        <f>'Buget_cerere finantare'!B52</f>
        <v xml:space="preserve">Cheltuielile cu activitatea de audit financiar </v>
      </c>
      <c r="C53" s="50">
        <f>'Buget_cerere finantare'!I52</f>
        <v>0</v>
      </c>
      <c r="D53" s="16" t="str">
        <f t="shared" si="4"/>
        <v/>
      </c>
      <c r="E53" s="103">
        <f>'Buget_cerere finantare'!I52</f>
        <v>0</v>
      </c>
      <c r="F53" s="45"/>
      <c r="G53" s="51"/>
      <c r="H53" s="45"/>
      <c r="I53" s="45"/>
      <c r="J53" s="45"/>
      <c r="K53" s="45"/>
      <c r="L53" s="45"/>
    </row>
    <row r="54" spans="1:12" s="47" customFormat="1" ht="15" x14ac:dyDescent="0.2">
      <c r="A54" s="44"/>
      <c r="B54" s="53" t="s">
        <v>195</v>
      </c>
      <c r="C54" s="50">
        <f>C53</f>
        <v>0</v>
      </c>
      <c r="D54" s="16" t="str">
        <f t="shared" si="4"/>
        <v/>
      </c>
      <c r="E54" s="54">
        <f>E53</f>
        <v>0</v>
      </c>
      <c r="F54" s="45"/>
      <c r="G54" s="51"/>
      <c r="H54" s="45"/>
      <c r="I54" s="45"/>
      <c r="J54" s="45"/>
      <c r="K54" s="45"/>
      <c r="L54" s="45"/>
    </row>
    <row r="55" spans="1:12" s="47" customFormat="1" ht="15" x14ac:dyDescent="0.2">
      <c r="A55" s="44" t="s">
        <v>196</v>
      </c>
      <c r="B55" s="411" t="str">
        <f>'Buget_cerere finantare'!B54:I54</f>
        <v xml:space="preserve">Cheltuielile cu activitatea de management de proiect </v>
      </c>
      <c r="C55" s="412"/>
      <c r="D55" s="412"/>
      <c r="E55" s="412"/>
      <c r="F55" s="45"/>
      <c r="G55" s="51"/>
      <c r="H55" s="45"/>
      <c r="I55" s="45"/>
      <c r="J55" s="45"/>
      <c r="K55" s="45"/>
      <c r="L55" s="45"/>
    </row>
    <row r="56" spans="1:12" s="47" customFormat="1" ht="15" x14ac:dyDescent="0.2">
      <c r="A56" s="48" t="str">
        <f>'Buget_cerere finantare'!A55</f>
        <v>8.1</v>
      </c>
      <c r="B56" s="48" t="str">
        <f>'Buget_cerere finantare'!B55</f>
        <v xml:space="preserve">Cheltuielile cu activitatea de management de proiect </v>
      </c>
      <c r="C56" s="50">
        <f>'Buget_cerere finantare'!I55</f>
        <v>0</v>
      </c>
      <c r="D56" s="16" t="str">
        <f t="shared" si="4"/>
        <v/>
      </c>
      <c r="E56" s="103">
        <f>'Buget_cerere finantare'!I55</f>
        <v>0</v>
      </c>
      <c r="F56" s="45"/>
      <c r="G56" s="51"/>
      <c r="H56" s="45"/>
      <c r="I56" s="45"/>
      <c r="J56" s="45"/>
      <c r="K56" s="45"/>
      <c r="L56" s="45"/>
    </row>
    <row r="57" spans="1:12" s="47" customFormat="1" ht="15" x14ac:dyDescent="0.2">
      <c r="A57" s="44"/>
      <c r="B57" s="53" t="s">
        <v>198</v>
      </c>
      <c r="C57" s="50">
        <f>C56</f>
        <v>0</v>
      </c>
      <c r="D57" s="16" t="str">
        <f t="shared" si="4"/>
        <v/>
      </c>
      <c r="E57" s="54">
        <f>SUM(E56:E56)</f>
        <v>0</v>
      </c>
      <c r="F57" s="45"/>
      <c r="G57" s="51"/>
      <c r="H57" s="45"/>
      <c r="I57" s="45"/>
      <c r="J57" s="45"/>
      <c r="K57" s="45"/>
      <c r="L57" s="45"/>
    </row>
    <row r="58" spans="1:12" s="60" customFormat="1" ht="16.5" x14ac:dyDescent="0.2">
      <c r="A58" s="58"/>
      <c r="B58" s="59" t="s">
        <v>75</v>
      </c>
      <c r="C58" s="50">
        <f>'[1]Buget_Cerere finantare'!I47</f>
        <v>100</v>
      </c>
      <c r="D58" s="16" t="str">
        <f t="shared" si="4"/>
        <v/>
      </c>
      <c r="E58" s="54">
        <f>'[1]Buget_Cerere finantare'!I47</f>
        <v>100</v>
      </c>
      <c r="F58" s="45"/>
      <c r="G58" s="51"/>
      <c r="H58" s="45"/>
      <c r="I58" s="45"/>
      <c r="J58" s="45"/>
      <c r="K58" s="45"/>
      <c r="L58" s="45"/>
    </row>
    <row r="59" spans="1:12" s="65" customFormat="1" x14ac:dyDescent="0.2">
      <c r="A59" s="61"/>
      <c r="B59" s="62"/>
      <c r="C59" s="63"/>
      <c r="D59" s="64"/>
      <c r="E59" s="38"/>
      <c r="F59" s="51"/>
      <c r="G59" s="51"/>
      <c r="H59" s="51"/>
      <c r="I59" s="51"/>
      <c r="J59" s="51"/>
      <c r="K59" s="51"/>
      <c r="L59" s="51"/>
    </row>
    <row r="60" spans="1:12" s="65" customFormat="1" x14ac:dyDescent="0.2">
      <c r="A60" s="61"/>
      <c r="B60" s="66"/>
      <c r="C60" s="63"/>
      <c r="D60" s="64"/>
      <c r="E60" s="38"/>
      <c r="F60" s="51"/>
      <c r="G60" s="51"/>
      <c r="H60" s="51"/>
      <c r="I60" s="51"/>
      <c r="J60" s="51"/>
      <c r="K60" s="51"/>
      <c r="L60" s="51"/>
    </row>
    <row r="61" spans="1:12" s="67" customFormat="1" x14ac:dyDescent="0.2">
      <c r="A61" s="413" t="s">
        <v>113</v>
      </c>
      <c r="B61" s="413"/>
      <c r="C61" s="414" t="s">
        <v>105</v>
      </c>
      <c r="D61" s="415" t="s">
        <v>106</v>
      </c>
      <c r="E61" s="102" t="s">
        <v>85</v>
      </c>
      <c r="F61" s="34"/>
      <c r="G61" s="51"/>
      <c r="H61" s="34"/>
      <c r="I61" s="34"/>
      <c r="J61" s="34"/>
      <c r="K61" s="34"/>
      <c r="L61" s="34"/>
    </row>
    <row r="62" spans="1:12" s="68" customFormat="1" x14ac:dyDescent="0.2">
      <c r="A62" s="413"/>
      <c r="B62" s="413"/>
      <c r="C62" s="414"/>
      <c r="D62" s="415"/>
      <c r="E62" s="102" t="s">
        <v>82</v>
      </c>
      <c r="F62" s="40"/>
      <c r="G62" s="51"/>
      <c r="H62" s="40"/>
      <c r="I62" s="40"/>
      <c r="J62" s="42"/>
      <c r="K62" s="40"/>
      <c r="L62" s="40"/>
    </row>
    <row r="63" spans="1:12" s="72" customFormat="1" x14ac:dyDescent="0.2">
      <c r="A63" s="402" t="s">
        <v>252</v>
      </c>
      <c r="B63" s="402"/>
      <c r="C63" s="69">
        <f>'Buget_cerere finantare'!I57</f>
        <v>0</v>
      </c>
      <c r="D63" s="16" t="str">
        <f t="shared" ref="D63:D64" si="5">IF(E63&lt;&gt;C63,"Eroare!","")</f>
        <v/>
      </c>
      <c r="E63" s="13">
        <f>'Buget_cerere finantare'!I57</f>
        <v>0</v>
      </c>
      <c r="F63" s="70"/>
      <c r="G63" s="51"/>
      <c r="H63" s="70"/>
      <c r="I63" s="70"/>
      <c r="J63" s="71"/>
      <c r="K63" s="70"/>
      <c r="L63" s="70"/>
    </row>
    <row r="64" spans="1:12" s="72" customFormat="1" x14ac:dyDescent="0.2">
      <c r="A64" s="403" t="s">
        <v>469</v>
      </c>
      <c r="B64" s="404"/>
      <c r="C64" s="104">
        <f>'Buget_cerere finantare'!G57</f>
        <v>0</v>
      </c>
      <c r="D64" s="16" t="str">
        <f t="shared" si="5"/>
        <v/>
      </c>
      <c r="E64" s="13">
        <f>'Buget_cerere finantare'!G57</f>
        <v>0</v>
      </c>
      <c r="F64" s="70"/>
      <c r="G64" s="51"/>
      <c r="H64" s="70"/>
      <c r="I64" s="70"/>
      <c r="J64" s="71"/>
      <c r="K64" s="70"/>
      <c r="L64" s="70"/>
    </row>
    <row r="65" spans="1:16" s="72" customFormat="1" x14ac:dyDescent="0.2">
      <c r="A65" s="402" t="s">
        <v>107</v>
      </c>
      <c r="B65" s="402"/>
      <c r="C65" s="69">
        <f>'Buget_cerere finantare'!C64</f>
        <v>0</v>
      </c>
      <c r="D65" s="16" t="str">
        <f>IF(E65&lt;&gt;C65,"Eroare!","")</f>
        <v/>
      </c>
      <c r="E65" s="13">
        <f>SUM(E66:E67)</f>
        <v>0</v>
      </c>
      <c r="F65" s="70"/>
      <c r="G65" s="51"/>
      <c r="H65" s="70"/>
      <c r="I65" s="70"/>
      <c r="J65" s="70"/>
      <c r="K65" s="70"/>
      <c r="L65" s="70"/>
    </row>
    <row r="66" spans="1:16" s="68" customFormat="1" x14ac:dyDescent="0.2">
      <c r="A66" s="405" t="s">
        <v>114</v>
      </c>
      <c r="B66" s="405"/>
      <c r="C66" s="69"/>
      <c r="D66" s="16"/>
      <c r="E66" s="7">
        <v>0</v>
      </c>
      <c r="G66" s="51"/>
      <c r="H66" s="40"/>
      <c r="I66" s="40"/>
      <c r="J66" s="42"/>
      <c r="K66" s="40"/>
      <c r="L66" s="40"/>
    </row>
    <row r="67" spans="1:16" s="68" customFormat="1" x14ac:dyDescent="0.2">
      <c r="A67" s="405" t="s">
        <v>115</v>
      </c>
      <c r="B67" s="405"/>
      <c r="C67" s="69"/>
      <c r="D67" s="16"/>
      <c r="E67" s="7">
        <v>0</v>
      </c>
      <c r="F67" s="40"/>
      <c r="G67" s="51"/>
      <c r="H67" s="40"/>
      <c r="I67" s="40"/>
      <c r="J67" s="42"/>
      <c r="K67" s="40"/>
      <c r="L67" s="40"/>
    </row>
    <row r="68" spans="1:16" s="72" customFormat="1" x14ac:dyDescent="0.2">
      <c r="A68" s="402" t="str">
        <f>'Buget_cerere finantare'!B67</f>
        <v>ASISTENŢĂ FINANCIARĂ NERAMBURSABILĂ SOLICITATĂ</v>
      </c>
      <c r="B68" s="402"/>
      <c r="C68" s="69">
        <f>'Buget_cerere finantare'!C67</f>
        <v>0</v>
      </c>
      <c r="D68" s="16" t="str">
        <f>IF(E68&lt;&gt;C68,"Eroare!","")</f>
        <v/>
      </c>
      <c r="E68" s="7">
        <v>0</v>
      </c>
      <c r="F68" s="70"/>
      <c r="G68" s="51"/>
      <c r="H68" s="70"/>
      <c r="I68" s="70"/>
      <c r="J68" s="71"/>
      <c r="K68" s="70"/>
      <c r="L68" s="70"/>
    </row>
    <row r="69" spans="1:16" s="75" customFormat="1" ht="15" x14ac:dyDescent="0.2">
      <c r="A69" s="73"/>
      <c r="B69" s="74"/>
      <c r="C69" s="63"/>
      <c r="D69" s="64"/>
      <c r="E69" s="38"/>
      <c r="F69" s="70"/>
      <c r="G69" s="51"/>
      <c r="H69" s="70"/>
      <c r="I69" s="70"/>
      <c r="J69" s="71"/>
      <c r="K69" s="70"/>
      <c r="L69" s="70"/>
    </row>
    <row r="70" spans="1:16" s="75" customFormat="1" ht="15" x14ac:dyDescent="0.2">
      <c r="A70" s="73"/>
      <c r="B70" s="76"/>
      <c r="C70" s="63"/>
      <c r="D70" s="64"/>
      <c r="E70" s="38"/>
      <c r="F70" s="70"/>
      <c r="G70" s="70"/>
      <c r="H70" s="70"/>
      <c r="I70" s="70"/>
      <c r="J70" s="71"/>
      <c r="K70" s="70"/>
      <c r="L70" s="70"/>
    </row>
    <row r="71" spans="1:16" s="43" customFormat="1" ht="15" x14ac:dyDescent="0.2">
      <c r="A71" s="406" t="s">
        <v>253</v>
      </c>
      <c r="B71" s="406"/>
      <c r="C71" s="406"/>
      <c r="D71" s="64"/>
      <c r="E71" s="38"/>
      <c r="G71" s="40"/>
      <c r="H71" s="40"/>
      <c r="I71" s="40"/>
      <c r="J71" s="42"/>
      <c r="K71" s="40"/>
      <c r="L71" s="40"/>
    </row>
    <row r="72" spans="1:16" s="107" customFormat="1" ht="15" customHeight="1" x14ac:dyDescent="0.2">
      <c r="A72" s="407" t="s">
        <v>254</v>
      </c>
      <c r="B72" s="408"/>
      <c r="C72" s="105" t="s">
        <v>175</v>
      </c>
      <c r="D72" s="102" t="s">
        <v>82</v>
      </c>
      <c r="E72" s="102" t="s">
        <v>83</v>
      </c>
      <c r="F72" s="102" t="s">
        <v>84</v>
      </c>
      <c r="G72" s="102" t="s">
        <v>255</v>
      </c>
      <c r="H72" s="102" t="s">
        <v>256</v>
      </c>
      <c r="I72" s="102" t="s">
        <v>257</v>
      </c>
      <c r="J72" s="102" t="s">
        <v>262</v>
      </c>
      <c r="K72" s="102" t="s">
        <v>263</v>
      </c>
      <c r="L72" s="102" t="s">
        <v>264</v>
      </c>
      <c r="M72" s="102" t="s">
        <v>265</v>
      </c>
      <c r="N72" s="102" t="s">
        <v>266</v>
      </c>
      <c r="O72" s="102" t="s">
        <v>471</v>
      </c>
      <c r="P72" s="102" t="s">
        <v>472</v>
      </c>
    </row>
    <row r="73" spans="1:16" s="107" customFormat="1" ht="15" customHeight="1" x14ac:dyDescent="0.2">
      <c r="A73" s="409" t="s">
        <v>258</v>
      </c>
      <c r="B73" s="410"/>
      <c r="C73" s="16">
        <f>SUM(D73:I73)</f>
        <v>0</v>
      </c>
      <c r="D73" s="13">
        <f>E67</f>
        <v>0</v>
      </c>
      <c r="E73" s="13">
        <v>0</v>
      </c>
      <c r="F73" s="13">
        <v>0</v>
      </c>
      <c r="G73" s="13">
        <v>0</v>
      </c>
      <c r="H73" s="106">
        <v>0</v>
      </c>
      <c r="I73" s="106">
        <v>0</v>
      </c>
      <c r="J73" s="106">
        <v>0</v>
      </c>
      <c r="K73" s="106">
        <v>0</v>
      </c>
      <c r="L73" s="106">
        <v>0</v>
      </c>
      <c r="M73" s="106">
        <v>0</v>
      </c>
      <c r="N73" s="106">
        <v>0</v>
      </c>
      <c r="O73" s="106">
        <v>0</v>
      </c>
      <c r="P73" s="106">
        <v>0</v>
      </c>
    </row>
    <row r="74" spans="1:16" s="107" customFormat="1" ht="15" customHeight="1" x14ac:dyDescent="0.2">
      <c r="A74" s="409" t="s">
        <v>259</v>
      </c>
      <c r="B74" s="410"/>
      <c r="C74" s="16">
        <f t="shared" ref="C74:C76" si="6">SUM(D74:I74)</f>
        <v>0</v>
      </c>
      <c r="D74" s="7">
        <v>0</v>
      </c>
      <c r="E74" s="7">
        <v>0</v>
      </c>
      <c r="F74" s="7">
        <v>0</v>
      </c>
      <c r="G74" s="7">
        <v>0</v>
      </c>
      <c r="H74" s="7">
        <v>0</v>
      </c>
      <c r="I74" s="7">
        <v>0</v>
      </c>
      <c r="J74" s="7">
        <v>0</v>
      </c>
      <c r="K74" s="7">
        <v>0</v>
      </c>
      <c r="L74" s="7">
        <v>0</v>
      </c>
      <c r="M74" s="7">
        <v>0</v>
      </c>
      <c r="N74" s="7">
        <v>0</v>
      </c>
      <c r="O74" s="7">
        <v>0</v>
      </c>
      <c r="P74" s="7">
        <v>0</v>
      </c>
    </row>
    <row r="75" spans="1:16" s="107" customFormat="1" ht="15" customHeight="1" x14ac:dyDescent="0.2">
      <c r="A75" s="409" t="s">
        <v>260</v>
      </c>
      <c r="B75" s="410"/>
      <c r="C75" s="16">
        <f>SUM(D75:I75)</f>
        <v>0</v>
      </c>
      <c r="D75" s="7">
        <v>0</v>
      </c>
      <c r="E75" s="7">
        <v>0</v>
      </c>
      <c r="F75" s="7">
        <v>0</v>
      </c>
      <c r="G75" s="7">
        <v>0</v>
      </c>
      <c r="H75" s="7">
        <v>0</v>
      </c>
      <c r="I75" s="7">
        <v>0</v>
      </c>
      <c r="J75" s="7">
        <v>0</v>
      </c>
      <c r="K75" s="7">
        <v>0</v>
      </c>
      <c r="L75" s="7">
        <v>0</v>
      </c>
      <c r="M75" s="7">
        <v>0</v>
      </c>
      <c r="N75" s="7">
        <v>0</v>
      </c>
      <c r="O75" s="7">
        <v>0</v>
      </c>
      <c r="P75" s="7">
        <v>0</v>
      </c>
    </row>
    <row r="76" spans="1:16" s="108" customFormat="1" ht="15" customHeight="1" x14ac:dyDescent="0.2">
      <c r="A76" s="400" t="s">
        <v>261</v>
      </c>
      <c r="B76" s="401"/>
      <c r="C76" s="16">
        <f t="shared" si="6"/>
        <v>0</v>
      </c>
      <c r="D76" s="13">
        <f>D75+D74</f>
        <v>0</v>
      </c>
      <c r="E76" s="13">
        <f t="shared" ref="E76:P76" si="7">E75+E74</f>
        <v>0</v>
      </c>
      <c r="F76" s="13">
        <f t="shared" si="7"/>
        <v>0</v>
      </c>
      <c r="G76" s="13">
        <f t="shared" si="7"/>
        <v>0</v>
      </c>
      <c r="H76" s="13">
        <f t="shared" si="7"/>
        <v>0</v>
      </c>
      <c r="I76" s="13">
        <f t="shared" si="7"/>
        <v>0</v>
      </c>
      <c r="J76" s="13">
        <f t="shared" si="7"/>
        <v>0</v>
      </c>
      <c r="K76" s="13">
        <f t="shared" si="7"/>
        <v>0</v>
      </c>
      <c r="L76" s="13">
        <f t="shared" si="7"/>
        <v>0</v>
      </c>
      <c r="M76" s="13">
        <f t="shared" si="7"/>
        <v>0</v>
      </c>
      <c r="N76" s="13">
        <f t="shared" si="7"/>
        <v>0</v>
      </c>
      <c r="O76" s="13">
        <f t="shared" si="7"/>
        <v>0</v>
      </c>
      <c r="P76" s="13">
        <f t="shared" si="7"/>
        <v>0</v>
      </c>
    </row>
    <row r="77" spans="1:16" s="43" customFormat="1" ht="15" x14ac:dyDescent="0.2">
      <c r="A77" s="77"/>
      <c r="B77" s="78"/>
      <c r="C77" s="63"/>
      <c r="E77" s="40"/>
      <c r="F77" s="40"/>
      <c r="G77" s="40"/>
      <c r="H77" s="40"/>
      <c r="I77" s="40"/>
      <c r="J77" s="42"/>
      <c r="K77" s="40"/>
      <c r="L77" s="40"/>
    </row>
    <row r="78" spans="1:16" s="43" customFormat="1" ht="15" x14ac:dyDescent="0.2">
      <c r="A78" s="77"/>
      <c r="B78" s="78"/>
      <c r="C78" s="63"/>
      <c r="E78" s="40"/>
      <c r="F78" s="40"/>
      <c r="G78" s="40"/>
      <c r="H78" s="40"/>
      <c r="I78" s="40"/>
      <c r="J78" s="42"/>
      <c r="K78" s="40"/>
      <c r="L78" s="40"/>
    </row>
    <row r="79" spans="1:16" s="43" customFormat="1" ht="15" x14ac:dyDescent="0.2">
      <c r="A79" s="77"/>
      <c r="B79" s="78"/>
      <c r="C79" s="63"/>
      <c r="E79" s="40"/>
      <c r="F79" s="40"/>
      <c r="G79" s="40"/>
      <c r="H79" s="40"/>
      <c r="I79" s="40"/>
      <c r="J79" s="42"/>
      <c r="K79" s="40"/>
      <c r="L79" s="40"/>
    </row>
    <row r="80" spans="1:16" s="43" customFormat="1" ht="15" x14ac:dyDescent="0.2">
      <c r="A80" s="77"/>
      <c r="B80" s="78"/>
      <c r="C80" s="63"/>
      <c r="E80" s="40"/>
      <c r="F80" s="40"/>
      <c r="G80" s="40"/>
      <c r="H80" s="40"/>
      <c r="I80" s="40"/>
      <c r="J80" s="42"/>
      <c r="K80" s="40"/>
      <c r="L80" s="40"/>
    </row>
    <row r="81" spans="1:12" s="43" customFormat="1" ht="15" x14ac:dyDescent="0.2">
      <c r="A81" s="77"/>
      <c r="B81" s="78"/>
      <c r="C81" s="63"/>
      <c r="E81" s="40"/>
      <c r="F81" s="40"/>
      <c r="G81" s="40"/>
      <c r="H81" s="40"/>
      <c r="I81" s="40"/>
      <c r="J81" s="42"/>
      <c r="K81" s="40"/>
      <c r="L81" s="40"/>
    </row>
    <row r="82" spans="1:12" s="43" customFormat="1" ht="15" x14ac:dyDescent="0.2">
      <c r="A82" s="77"/>
      <c r="B82" s="78"/>
      <c r="C82" s="63"/>
      <c r="D82" s="64"/>
      <c r="F82" s="40"/>
      <c r="G82" s="40"/>
      <c r="H82" s="40"/>
      <c r="I82" s="40"/>
      <c r="J82" s="42"/>
      <c r="K82" s="40"/>
      <c r="L82" s="40"/>
    </row>
    <row r="83" spans="1:12" s="43" customFormat="1" ht="15" x14ac:dyDescent="0.2">
      <c r="A83" s="77"/>
      <c r="B83" s="78"/>
      <c r="C83" s="63"/>
      <c r="D83" s="64"/>
      <c r="E83" s="38"/>
      <c r="F83" s="40"/>
      <c r="G83" s="40"/>
      <c r="H83" s="40"/>
      <c r="I83" s="40"/>
      <c r="J83" s="42"/>
      <c r="K83" s="40"/>
      <c r="L83" s="40"/>
    </row>
    <row r="84" spans="1:12" s="43" customFormat="1" ht="15" x14ac:dyDescent="0.2">
      <c r="A84" s="77"/>
      <c r="B84" s="78"/>
      <c r="C84" s="63"/>
      <c r="D84" s="64"/>
      <c r="E84" s="38"/>
      <c r="F84" s="40"/>
      <c r="G84" s="40"/>
      <c r="H84" s="40"/>
      <c r="I84" s="40"/>
      <c r="J84" s="42"/>
      <c r="K84" s="40"/>
      <c r="L84" s="40"/>
    </row>
    <row r="85" spans="1:12" s="43" customFormat="1" ht="15" x14ac:dyDescent="0.2">
      <c r="A85" s="77"/>
      <c r="B85" s="78"/>
      <c r="C85" s="63"/>
      <c r="D85" s="64"/>
      <c r="E85" s="38"/>
      <c r="F85" s="40"/>
      <c r="G85" s="40"/>
      <c r="H85" s="40"/>
      <c r="I85" s="40"/>
      <c r="J85" s="42"/>
      <c r="K85" s="40"/>
      <c r="L85" s="40"/>
    </row>
    <row r="86" spans="1:12" s="43" customFormat="1" ht="15" x14ac:dyDescent="0.2">
      <c r="A86" s="77"/>
      <c r="B86" s="78"/>
      <c r="C86" s="63"/>
      <c r="D86" s="64"/>
      <c r="E86" s="38"/>
      <c r="F86" s="40"/>
      <c r="G86" s="40"/>
      <c r="H86" s="40"/>
      <c r="I86" s="40"/>
      <c r="J86" s="42"/>
      <c r="K86" s="40"/>
      <c r="L86" s="40"/>
    </row>
    <row r="87" spans="1:12" s="43" customFormat="1" ht="15" x14ac:dyDescent="0.2">
      <c r="A87" s="77"/>
      <c r="B87" s="78"/>
      <c r="C87" s="63"/>
      <c r="D87" s="64"/>
      <c r="E87" s="38"/>
      <c r="F87" s="40"/>
      <c r="G87" s="40"/>
      <c r="H87" s="40"/>
      <c r="I87" s="40"/>
      <c r="J87" s="42"/>
      <c r="K87" s="40"/>
      <c r="L87" s="40"/>
    </row>
    <row r="88" spans="1:12" s="43" customFormat="1" ht="15" x14ac:dyDescent="0.2">
      <c r="A88" s="77"/>
      <c r="B88" s="78"/>
      <c r="C88" s="63"/>
      <c r="D88" s="64"/>
      <c r="E88" s="38"/>
      <c r="F88" s="40"/>
      <c r="G88" s="40"/>
      <c r="H88" s="40"/>
      <c r="I88" s="40"/>
      <c r="J88" s="42"/>
      <c r="K88" s="40"/>
      <c r="L88" s="40"/>
    </row>
    <row r="89" spans="1:12" s="43" customFormat="1" ht="15" x14ac:dyDescent="0.2">
      <c r="A89" s="77"/>
      <c r="B89" s="78"/>
      <c r="C89" s="63"/>
      <c r="D89" s="64"/>
      <c r="E89" s="38"/>
      <c r="F89" s="40"/>
      <c r="G89" s="40"/>
      <c r="H89" s="40"/>
      <c r="I89" s="40"/>
      <c r="J89" s="42"/>
      <c r="K89" s="40"/>
      <c r="L89" s="40"/>
    </row>
    <row r="90" spans="1:12" s="43" customFormat="1" ht="15" x14ac:dyDescent="0.2">
      <c r="A90" s="77"/>
      <c r="B90" s="78"/>
      <c r="C90" s="63"/>
      <c r="D90" s="64"/>
      <c r="E90" s="38"/>
      <c r="F90" s="40"/>
      <c r="G90" s="40"/>
      <c r="H90" s="40"/>
      <c r="I90" s="40"/>
      <c r="J90" s="42"/>
      <c r="K90" s="40"/>
      <c r="L90" s="40"/>
    </row>
    <row r="91" spans="1:12" s="43" customFormat="1" ht="15" x14ac:dyDescent="0.2">
      <c r="A91" s="77"/>
      <c r="B91" s="78"/>
      <c r="C91" s="63"/>
      <c r="D91" s="64"/>
      <c r="E91" s="38"/>
      <c r="F91" s="40"/>
      <c r="G91" s="40"/>
      <c r="H91" s="40"/>
      <c r="I91" s="40"/>
      <c r="J91" s="42"/>
      <c r="K91" s="40"/>
      <c r="L91" s="40"/>
    </row>
    <row r="92" spans="1:12" s="43" customFormat="1" ht="15" x14ac:dyDescent="0.2">
      <c r="A92" s="77"/>
      <c r="B92" s="78"/>
      <c r="C92" s="63"/>
      <c r="D92" s="64"/>
      <c r="E92" s="38"/>
      <c r="F92" s="40"/>
      <c r="G92" s="40"/>
      <c r="H92" s="40"/>
      <c r="I92" s="40"/>
      <c r="J92" s="42"/>
      <c r="K92" s="40"/>
      <c r="L92" s="40"/>
    </row>
    <row r="93" spans="1:12" s="43" customFormat="1" ht="15" x14ac:dyDescent="0.2">
      <c r="A93" s="77"/>
      <c r="B93" s="78"/>
      <c r="C93" s="63"/>
      <c r="D93" s="64"/>
      <c r="E93" s="38"/>
      <c r="F93" s="40"/>
      <c r="G93" s="40"/>
      <c r="H93" s="40"/>
      <c r="I93" s="40"/>
      <c r="J93" s="42"/>
      <c r="K93" s="40"/>
      <c r="L93" s="40"/>
    </row>
    <row r="94" spans="1:12" s="43" customFormat="1" ht="15" x14ac:dyDescent="0.2">
      <c r="A94" s="77"/>
      <c r="B94" s="78"/>
      <c r="C94" s="63"/>
      <c r="D94" s="64"/>
      <c r="E94" s="38"/>
      <c r="F94" s="40"/>
      <c r="G94" s="40"/>
      <c r="H94" s="40"/>
      <c r="I94" s="40"/>
      <c r="J94" s="42"/>
      <c r="K94" s="40"/>
      <c r="L94" s="40"/>
    </row>
    <row r="95" spans="1:12" s="43" customFormat="1" ht="15" x14ac:dyDescent="0.2">
      <c r="A95" s="77"/>
      <c r="B95" s="78"/>
      <c r="C95" s="63"/>
      <c r="D95" s="64"/>
      <c r="E95" s="38"/>
      <c r="F95" s="40"/>
      <c r="G95" s="40"/>
      <c r="H95" s="40"/>
      <c r="I95" s="40"/>
      <c r="J95" s="42"/>
      <c r="K95" s="40"/>
      <c r="L95" s="40"/>
    </row>
  </sheetData>
  <mergeCells count="30">
    <mergeCell ref="B49:E49"/>
    <mergeCell ref="A1:E1"/>
    <mergeCell ref="A2:E2"/>
    <mergeCell ref="B3:C3"/>
    <mergeCell ref="A4:A5"/>
    <mergeCell ref="B4:B5"/>
    <mergeCell ref="C4:C5"/>
    <mergeCell ref="D4:D5"/>
    <mergeCell ref="B6:E6"/>
    <mergeCell ref="B23:E23"/>
    <mergeCell ref="B29:E29"/>
    <mergeCell ref="B42:E42"/>
    <mergeCell ref="B46:E46"/>
    <mergeCell ref="B52:E52"/>
    <mergeCell ref="B55:E55"/>
    <mergeCell ref="A61:B62"/>
    <mergeCell ref="C61:C62"/>
    <mergeCell ref="D61:D62"/>
    <mergeCell ref="A76:B76"/>
    <mergeCell ref="A63:B63"/>
    <mergeCell ref="A64:B64"/>
    <mergeCell ref="A65:B65"/>
    <mergeCell ref="A66:B66"/>
    <mergeCell ref="A67:B67"/>
    <mergeCell ref="A68:B68"/>
    <mergeCell ref="A71:C71"/>
    <mergeCell ref="A72:B72"/>
    <mergeCell ref="A73:B73"/>
    <mergeCell ref="A74:B74"/>
    <mergeCell ref="A75:B75"/>
  </mergeCells>
  <conditionalFormatting sqref="C70:E70">
    <cfRule type="containsText" dxfId="10" priority="1" operator="containsText" text="NU">
      <formula>NOT(ISERROR(SEARCH("NU",C70)))</formula>
    </cfRule>
    <cfRule type="containsText" dxfId="9" priority="2" operator="containsText" text="DA">
      <formula>NOT(ISERROR(SEARCH("DA",C70)))</formula>
    </cfRule>
  </conditionalFormatting>
  <conditionalFormatting sqref="C70:E70">
    <cfRule type="containsText" dxfId="8" priority="3" operator="containsText" text="nu">
      <formula>NOT(ISERROR(SEARCH("nu",C70)))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P131"/>
  <sheetViews>
    <sheetView workbookViewId="0">
      <selection activeCell="E110" sqref="E110"/>
    </sheetView>
  </sheetViews>
  <sheetFormatPr defaultRowHeight="12.75" x14ac:dyDescent="0.2"/>
  <cols>
    <col min="1" max="1" width="23.85546875" style="366" customWidth="1"/>
    <col min="2" max="2" width="13.140625" bestFit="1" customWidth="1"/>
    <col min="3" max="5" width="12.85546875" bestFit="1" customWidth="1"/>
    <col min="6" max="8" width="13.140625" bestFit="1" customWidth="1"/>
    <col min="9" max="14" width="12.28515625" bestFit="1" customWidth="1"/>
    <col min="15" max="15" width="12.42578125" bestFit="1" customWidth="1"/>
  </cols>
  <sheetData>
    <row r="1" spans="1:16" ht="15" x14ac:dyDescent="0.2">
      <c r="A1" s="426" t="s">
        <v>267</v>
      </c>
      <c r="B1" s="426"/>
      <c r="C1" s="426"/>
      <c r="D1" s="426"/>
      <c r="E1" s="426"/>
      <c r="F1" s="426"/>
      <c r="G1" s="426"/>
      <c r="H1" s="426"/>
      <c r="I1" s="426"/>
      <c r="J1" s="426"/>
      <c r="K1" s="426"/>
      <c r="L1" s="426"/>
      <c r="M1" s="426"/>
      <c r="N1" s="426"/>
      <c r="O1" s="426"/>
    </row>
    <row r="2" spans="1:16" ht="15" x14ac:dyDescent="0.2">
      <c r="A2" s="364" t="s">
        <v>559</v>
      </c>
      <c r="B2" s="109"/>
      <c r="C2" s="109"/>
      <c r="D2" s="109"/>
      <c r="E2" s="109"/>
      <c r="F2" s="109"/>
      <c r="G2" s="109"/>
      <c r="H2" s="109"/>
      <c r="I2" s="109"/>
      <c r="J2" s="109"/>
      <c r="K2" s="109"/>
      <c r="L2" s="109"/>
      <c r="M2" s="109"/>
      <c r="N2" s="109"/>
      <c r="O2" s="109"/>
    </row>
    <row r="3" spans="1:16" x14ac:dyDescent="0.2">
      <c r="A3" s="427" t="s">
        <v>273</v>
      </c>
      <c r="B3" s="427"/>
      <c r="C3" s="427"/>
      <c r="D3" s="427"/>
      <c r="E3" s="427"/>
      <c r="F3" s="427"/>
      <c r="G3" s="427"/>
      <c r="H3" s="427"/>
      <c r="I3" s="427"/>
      <c r="J3" s="427"/>
      <c r="K3" s="427"/>
      <c r="L3" s="427"/>
      <c r="M3" s="427"/>
      <c r="N3" s="427"/>
      <c r="O3" s="427"/>
    </row>
    <row r="4" spans="1:16" ht="50.1" customHeight="1" x14ac:dyDescent="0.2">
      <c r="A4" s="429" t="s">
        <v>160</v>
      </c>
      <c r="B4" s="429"/>
      <c r="C4" s="429"/>
      <c r="D4" s="429"/>
      <c r="E4" s="429" t="s">
        <v>269</v>
      </c>
      <c r="F4" s="429"/>
      <c r="G4" s="429"/>
      <c r="H4" s="429"/>
      <c r="I4" s="429"/>
      <c r="J4" s="429"/>
      <c r="K4" s="429"/>
      <c r="L4" s="429"/>
      <c r="M4" s="429"/>
      <c r="N4" s="429"/>
      <c r="O4" s="429"/>
    </row>
    <row r="5" spans="1:16" x14ac:dyDescent="0.2">
      <c r="A5" s="365"/>
      <c r="B5" s="97"/>
      <c r="C5" s="97"/>
      <c r="D5" s="97"/>
      <c r="E5" s="430" t="s">
        <v>87</v>
      </c>
      <c r="F5" s="431"/>
      <c r="G5" s="431"/>
      <c r="H5" s="431"/>
      <c r="I5" s="431"/>
      <c r="J5" s="431"/>
      <c r="K5" s="431"/>
      <c r="L5" s="431"/>
      <c r="M5" s="431"/>
      <c r="N5" s="431"/>
      <c r="O5" s="431"/>
    </row>
    <row r="6" spans="1:16" x14ac:dyDescent="0.2">
      <c r="A6" s="85"/>
      <c r="B6" s="84" t="s">
        <v>176</v>
      </c>
      <c r="C6" s="84" t="s">
        <v>177</v>
      </c>
      <c r="D6" s="84" t="s">
        <v>178</v>
      </c>
      <c r="E6" s="96">
        <v>1</v>
      </c>
      <c r="F6" s="96">
        <v>2</v>
      </c>
      <c r="G6" s="96">
        <v>3</v>
      </c>
      <c r="H6" s="96">
        <v>4</v>
      </c>
      <c r="I6" s="96">
        <v>5</v>
      </c>
      <c r="J6" s="96">
        <v>6</v>
      </c>
      <c r="K6" s="96">
        <v>7</v>
      </c>
      <c r="L6" s="96">
        <v>8</v>
      </c>
      <c r="M6" s="96">
        <v>9</v>
      </c>
      <c r="N6" s="96">
        <v>10</v>
      </c>
      <c r="O6" s="96">
        <v>11</v>
      </c>
    </row>
    <row r="7" spans="1:16" x14ac:dyDescent="0.2">
      <c r="A7" s="2" t="s">
        <v>7</v>
      </c>
      <c r="B7" s="17"/>
      <c r="C7" s="17"/>
      <c r="D7" s="17"/>
      <c r="E7" s="5"/>
      <c r="F7" s="5"/>
      <c r="G7" s="5"/>
      <c r="H7" s="5"/>
      <c r="I7" s="5"/>
      <c r="J7" s="5"/>
      <c r="K7" s="5"/>
      <c r="L7" s="5"/>
      <c r="M7" s="5"/>
      <c r="N7" s="5"/>
      <c r="O7" s="5"/>
    </row>
    <row r="8" spans="1:16" x14ac:dyDescent="0.2">
      <c r="A8" s="6" t="s">
        <v>8</v>
      </c>
      <c r="B8" s="7">
        <v>0</v>
      </c>
      <c r="C8" s="7">
        <v>0</v>
      </c>
      <c r="D8" s="7">
        <v>0</v>
      </c>
      <c r="E8" s="7">
        <v>0</v>
      </c>
      <c r="F8" s="7">
        <v>0</v>
      </c>
      <c r="G8" s="7">
        <v>0</v>
      </c>
      <c r="H8" s="7">
        <v>0</v>
      </c>
      <c r="I8" s="7">
        <v>0</v>
      </c>
      <c r="J8" s="7">
        <v>0</v>
      </c>
      <c r="K8" s="7">
        <v>0</v>
      </c>
      <c r="L8" s="7">
        <v>0</v>
      </c>
      <c r="M8" s="7">
        <v>0</v>
      </c>
      <c r="N8" s="7">
        <v>0</v>
      </c>
      <c r="O8" s="7">
        <v>0</v>
      </c>
    </row>
    <row r="9" spans="1:16" x14ac:dyDescent="0.2">
      <c r="A9" s="6" t="s">
        <v>9</v>
      </c>
      <c r="B9" s="7">
        <v>0</v>
      </c>
      <c r="C9" s="7">
        <v>0</v>
      </c>
      <c r="D9" s="7">
        <v>0</v>
      </c>
      <c r="E9" s="7">
        <v>0</v>
      </c>
      <c r="F9" s="7">
        <v>0</v>
      </c>
      <c r="G9" s="7">
        <v>0</v>
      </c>
      <c r="H9" s="7">
        <v>0</v>
      </c>
      <c r="I9" s="7">
        <v>0</v>
      </c>
      <c r="J9" s="7">
        <v>0</v>
      </c>
      <c r="K9" s="7">
        <v>0</v>
      </c>
      <c r="L9" s="7">
        <v>0</v>
      </c>
      <c r="M9" s="7">
        <v>0</v>
      </c>
      <c r="N9" s="7">
        <v>0</v>
      </c>
      <c r="O9" s="7">
        <v>0</v>
      </c>
      <c r="P9" s="311"/>
    </row>
    <row r="10" spans="1:16" x14ac:dyDescent="0.2">
      <c r="A10" s="6" t="s">
        <v>10</v>
      </c>
      <c r="B10" s="7">
        <v>0</v>
      </c>
      <c r="C10" s="7">
        <v>0</v>
      </c>
      <c r="D10" s="7">
        <v>0</v>
      </c>
      <c r="E10" s="7">
        <v>0</v>
      </c>
      <c r="F10" s="7">
        <v>0</v>
      </c>
      <c r="G10" s="7">
        <v>0</v>
      </c>
      <c r="H10" s="7">
        <v>0</v>
      </c>
      <c r="I10" s="7">
        <v>0</v>
      </c>
      <c r="J10" s="7">
        <v>0</v>
      </c>
      <c r="K10" s="7">
        <v>0</v>
      </c>
      <c r="L10" s="7">
        <v>0</v>
      </c>
      <c r="M10" s="7">
        <v>0</v>
      </c>
      <c r="N10" s="7">
        <v>0</v>
      </c>
      <c r="O10" s="7">
        <v>0</v>
      </c>
    </row>
    <row r="11" spans="1:16" x14ac:dyDescent="0.2">
      <c r="A11" s="95" t="s">
        <v>20</v>
      </c>
      <c r="B11" s="31">
        <f>SUM(B8:B10)</f>
        <v>0</v>
      </c>
      <c r="C11" s="31">
        <f t="shared" ref="C11:D11" si="0">SUM(C8:C10)</f>
        <v>0</v>
      </c>
      <c r="D11" s="31">
        <f t="shared" si="0"/>
        <v>0</v>
      </c>
      <c r="E11" s="31">
        <f>SUM(E8:E10)</f>
        <v>0</v>
      </c>
      <c r="F11" s="31">
        <f t="shared" ref="F11" si="1">SUM(F8:F10)</f>
        <v>0</v>
      </c>
      <c r="G11" s="31">
        <f t="shared" ref="G11" si="2">SUM(G8:G10)</f>
        <v>0</v>
      </c>
      <c r="H11" s="31">
        <f t="shared" ref="H11" si="3">SUM(H8:H10)</f>
        <v>0</v>
      </c>
      <c r="I11" s="31">
        <f t="shared" ref="I11" si="4">SUM(I8:I10)</f>
        <v>0</v>
      </c>
      <c r="J11" s="31">
        <f t="shared" ref="J11" si="5">SUM(J8:J10)</f>
        <v>0</v>
      </c>
      <c r="K11" s="31">
        <f t="shared" ref="K11" si="6">SUM(K8:K10)</f>
        <v>0</v>
      </c>
      <c r="L11" s="31">
        <f t="shared" ref="L11" si="7">SUM(L8:L10)</f>
        <v>0</v>
      </c>
      <c r="M11" s="31">
        <f t="shared" ref="M11" si="8">SUM(M8:M10)</f>
        <v>0</v>
      </c>
      <c r="N11" s="31">
        <f t="shared" ref="N11" si="9">SUM(N8:N10)</f>
        <v>0</v>
      </c>
      <c r="O11" s="31">
        <f t="shared" ref="O11" si="10">SUM(O8:O10)</f>
        <v>0</v>
      </c>
    </row>
    <row r="12" spans="1:16" x14ac:dyDescent="0.2">
      <c r="A12" s="9" t="s">
        <v>11</v>
      </c>
      <c r="B12" s="26"/>
      <c r="C12" s="26"/>
      <c r="D12" s="26"/>
      <c r="E12" s="26"/>
      <c r="F12" s="26"/>
      <c r="G12" s="26"/>
      <c r="H12" s="26"/>
      <c r="I12" s="26"/>
      <c r="J12" s="26"/>
      <c r="K12" s="26"/>
      <c r="L12" s="26"/>
      <c r="M12" s="26"/>
      <c r="N12" s="26"/>
      <c r="O12" s="26"/>
    </row>
    <row r="13" spans="1:16" x14ac:dyDescent="0.2">
      <c r="A13" s="6" t="s">
        <v>0</v>
      </c>
      <c r="B13" s="7">
        <v>0</v>
      </c>
      <c r="C13" s="7">
        <v>0</v>
      </c>
      <c r="D13" s="7">
        <v>0</v>
      </c>
      <c r="E13" s="7">
        <v>0</v>
      </c>
      <c r="F13" s="7">
        <v>0</v>
      </c>
      <c r="G13" s="7">
        <v>0</v>
      </c>
      <c r="H13" s="7">
        <v>0</v>
      </c>
      <c r="I13" s="7">
        <v>0</v>
      </c>
      <c r="J13" s="7">
        <v>0</v>
      </c>
      <c r="K13" s="7">
        <v>0</v>
      </c>
      <c r="L13" s="7">
        <v>0</v>
      </c>
      <c r="M13" s="7">
        <v>0</v>
      </c>
      <c r="N13" s="7">
        <v>0</v>
      </c>
      <c r="O13" s="7">
        <v>0</v>
      </c>
    </row>
    <row r="14" spans="1:16" x14ac:dyDescent="0.2">
      <c r="A14" s="6" t="s">
        <v>6</v>
      </c>
      <c r="B14" s="7">
        <v>0</v>
      </c>
      <c r="C14" s="7">
        <v>0</v>
      </c>
      <c r="D14" s="7">
        <v>0</v>
      </c>
      <c r="E14" s="7">
        <v>0</v>
      </c>
      <c r="F14" s="7">
        <v>0</v>
      </c>
      <c r="G14" s="7">
        <v>0</v>
      </c>
      <c r="H14" s="7">
        <v>0</v>
      </c>
      <c r="I14" s="7">
        <v>0</v>
      </c>
      <c r="J14" s="7">
        <v>0</v>
      </c>
      <c r="K14" s="7">
        <v>0</v>
      </c>
      <c r="L14" s="7">
        <v>0</v>
      </c>
      <c r="M14" s="7">
        <v>0</v>
      </c>
      <c r="N14" s="7">
        <v>0</v>
      </c>
      <c r="O14" s="7">
        <v>0</v>
      </c>
    </row>
    <row r="15" spans="1:16" ht="51" x14ac:dyDescent="0.2">
      <c r="A15" s="6" t="s">
        <v>473</v>
      </c>
      <c r="B15" s="7">
        <v>0</v>
      </c>
      <c r="C15" s="7">
        <v>0</v>
      </c>
      <c r="D15" s="7">
        <v>0</v>
      </c>
      <c r="E15" s="7">
        <v>0</v>
      </c>
      <c r="F15" s="7">
        <v>0</v>
      </c>
      <c r="G15" s="7">
        <v>0</v>
      </c>
      <c r="H15" s="7">
        <v>0</v>
      </c>
      <c r="I15" s="7">
        <v>0</v>
      </c>
      <c r="J15" s="7">
        <v>0</v>
      </c>
      <c r="K15" s="7">
        <v>0</v>
      </c>
      <c r="L15" s="7">
        <v>0</v>
      </c>
      <c r="M15" s="7">
        <v>0</v>
      </c>
      <c r="N15" s="7">
        <v>0</v>
      </c>
      <c r="O15" s="7">
        <v>0</v>
      </c>
    </row>
    <row r="16" spans="1:16" x14ac:dyDescent="0.2">
      <c r="A16" s="6" t="s">
        <v>174</v>
      </c>
      <c r="B16" s="7">
        <v>0</v>
      </c>
      <c r="C16" s="7">
        <v>0</v>
      </c>
      <c r="D16" s="7">
        <v>0</v>
      </c>
      <c r="E16" s="7">
        <v>0</v>
      </c>
      <c r="F16" s="7">
        <v>0</v>
      </c>
      <c r="G16" s="7">
        <v>0</v>
      </c>
      <c r="H16" s="7">
        <v>0</v>
      </c>
      <c r="I16" s="7">
        <v>0</v>
      </c>
      <c r="J16" s="7">
        <v>0</v>
      </c>
      <c r="K16" s="7">
        <v>0</v>
      </c>
      <c r="L16" s="7">
        <v>0</v>
      </c>
      <c r="M16" s="7">
        <v>0</v>
      </c>
      <c r="N16" s="7">
        <v>0</v>
      </c>
      <c r="O16" s="7">
        <v>0</v>
      </c>
    </row>
    <row r="17" spans="1:15" x14ac:dyDescent="0.2">
      <c r="A17" s="6" t="s">
        <v>5</v>
      </c>
      <c r="B17" s="7">
        <v>0</v>
      </c>
      <c r="C17" s="7">
        <v>0</v>
      </c>
      <c r="D17" s="7">
        <v>0</v>
      </c>
      <c r="E17" s="7">
        <v>0</v>
      </c>
      <c r="F17" s="7">
        <v>0</v>
      </c>
      <c r="G17" s="7">
        <v>0</v>
      </c>
      <c r="H17" s="7">
        <v>0</v>
      </c>
      <c r="I17" s="7">
        <v>0</v>
      </c>
      <c r="J17" s="7">
        <v>0</v>
      </c>
      <c r="K17" s="7">
        <v>0</v>
      </c>
      <c r="L17" s="7">
        <v>0</v>
      </c>
      <c r="M17" s="7">
        <v>0</v>
      </c>
      <c r="N17" s="7">
        <v>0</v>
      </c>
      <c r="O17" s="7">
        <v>0</v>
      </c>
    </row>
    <row r="18" spans="1:15" x14ac:dyDescent="0.2">
      <c r="A18" s="95" t="s">
        <v>21</v>
      </c>
      <c r="B18" s="31">
        <f t="shared" ref="B18:D18" si="11">SUM(B13:B17)</f>
        <v>0</v>
      </c>
      <c r="C18" s="31">
        <f t="shared" si="11"/>
        <v>0</v>
      </c>
      <c r="D18" s="31">
        <f t="shared" si="11"/>
        <v>0</v>
      </c>
      <c r="E18" s="31">
        <f>SUM(E13:E17)</f>
        <v>0</v>
      </c>
      <c r="F18" s="31">
        <f t="shared" ref="F18:O18" si="12">SUM(F13:F17)</f>
        <v>0</v>
      </c>
      <c r="G18" s="31">
        <f t="shared" si="12"/>
        <v>0</v>
      </c>
      <c r="H18" s="31">
        <f t="shared" si="12"/>
        <v>0</v>
      </c>
      <c r="I18" s="31">
        <f t="shared" si="12"/>
        <v>0</v>
      </c>
      <c r="J18" s="31">
        <f t="shared" si="12"/>
        <v>0</v>
      </c>
      <c r="K18" s="31">
        <f t="shared" si="12"/>
        <v>0</v>
      </c>
      <c r="L18" s="31">
        <f t="shared" si="12"/>
        <v>0</v>
      </c>
      <c r="M18" s="31">
        <f t="shared" si="12"/>
        <v>0</v>
      </c>
      <c r="N18" s="31">
        <f t="shared" si="12"/>
        <v>0</v>
      </c>
      <c r="O18" s="31">
        <f t="shared" si="12"/>
        <v>0</v>
      </c>
    </row>
    <row r="19" spans="1:15" x14ac:dyDescent="0.2">
      <c r="A19" s="9" t="s">
        <v>4</v>
      </c>
      <c r="B19" s="31">
        <f>B20+B21</f>
        <v>0</v>
      </c>
      <c r="C19" s="31">
        <f t="shared" ref="C19:N19" si="13">C20+C21</f>
        <v>0</v>
      </c>
      <c r="D19" s="31">
        <f t="shared" si="13"/>
        <v>0</v>
      </c>
      <c r="E19" s="31">
        <f t="shared" si="13"/>
        <v>0</v>
      </c>
      <c r="F19" s="31">
        <f t="shared" si="13"/>
        <v>0</v>
      </c>
      <c r="G19" s="31">
        <f t="shared" si="13"/>
        <v>0</v>
      </c>
      <c r="H19" s="31">
        <f t="shared" si="13"/>
        <v>0</v>
      </c>
      <c r="I19" s="31">
        <f t="shared" si="13"/>
        <v>0</v>
      </c>
      <c r="J19" s="31">
        <f t="shared" si="13"/>
        <v>0</v>
      </c>
      <c r="K19" s="31">
        <f t="shared" si="13"/>
        <v>0</v>
      </c>
      <c r="L19" s="31">
        <f t="shared" si="13"/>
        <v>0</v>
      </c>
      <c r="M19" s="31">
        <f t="shared" si="13"/>
        <v>0</v>
      </c>
      <c r="N19" s="31">
        <f t="shared" si="13"/>
        <v>0</v>
      </c>
      <c r="O19" s="31">
        <f t="shared" ref="O19" si="14">O20+O21</f>
        <v>0</v>
      </c>
    </row>
    <row r="20" spans="1:15" ht="25.5" x14ac:dyDescent="0.2">
      <c r="A20" s="6" t="s">
        <v>118</v>
      </c>
      <c r="B20" s="7">
        <v>0</v>
      </c>
      <c r="C20" s="7">
        <v>0</v>
      </c>
      <c r="D20" s="7">
        <v>0</v>
      </c>
      <c r="E20" s="7">
        <v>0</v>
      </c>
      <c r="F20" s="7">
        <v>0</v>
      </c>
      <c r="G20" s="7">
        <v>0</v>
      </c>
      <c r="H20" s="7">
        <v>0</v>
      </c>
      <c r="I20" s="7">
        <v>0</v>
      </c>
      <c r="J20" s="7">
        <v>0</v>
      </c>
      <c r="K20" s="7">
        <v>0</v>
      </c>
      <c r="L20" s="7">
        <v>0</v>
      </c>
      <c r="M20" s="7">
        <v>0</v>
      </c>
      <c r="N20" s="7">
        <v>0</v>
      </c>
      <c r="O20" s="7">
        <v>0</v>
      </c>
    </row>
    <row r="21" spans="1:15" ht="25.5" x14ac:dyDescent="0.2">
      <c r="A21" s="6" t="s">
        <v>119</v>
      </c>
      <c r="B21" s="7">
        <v>0</v>
      </c>
      <c r="C21" s="7">
        <v>0</v>
      </c>
      <c r="D21" s="7">
        <v>0</v>
      </c>
      <c r="E21" s="7">
        <v>0</v>
      </c>
      <c r="F21" s="7">
        <v>0</v>
      </c>
      <c r="G21" s="7">
        <v>0</v>
      </c>
      <c r="H21" s="7">
        <v>0</v>
      </c>
      <c r="I21" s="7">
        <v>0</v>
      </c>
      <c r="J21" s="7">
        <v>0</v>
      </c>
      <c r="K21" s="7">
        <v>0</v>
      </c>
      <c r="L21" s="7">
        <v>0</v>
      </c>
      <c r="M21" s="7">
        <v>0</v>
      </c>
      <c r="N21" s="7">
        <v>0</v>
      </c>
      <c r="O21" s="7">
        <v>0</v>
      </c>
    </row>
    <row r="22" spans="1:15" ht="38.25" x14ac:dyDescent="0.2">
      <c r="A22" s="9" t="s">
        <v>126</v>
      </c>
      <c r="B22" s="7">
        <v>0</v>
      </c>
      <c r="C22" s="7">
        <v>0</v>
      </c>
      <c r="D22" s="7">
        <v>0</v>
      </c>
      <c r="E22" s="7">
        <v>0</v>
      </c>
      <c r="F22" s="7">
        <v>0</v>
      </c>
      <c r="G22" s="7">
        <v>0</v>
      </c>
      <c r="H22" s="7">
        <v>0</v>
      </c>
      <c r="I22" s="7">
        <v>0</v>
      </c>
      <c r="J22" s="7">
        <v>0</v>
      </c>
      <c r="K22" s="7">
        <v>0</v>
      </c>
      <c r="L22" s="7">
        <v>0</v>
      </c>
      <c r="M22" s="7">
        <v>0</v>
      </c>
      <c r="N22" s="7">
        <v>0</v>
      </c>
      <c r="O22" s="7">
        <v>0</v>
      </c>
    </row>
    <row r="23" spans="1:15" ht="25.5" x14ac:dyDescent="0.2">
      <c r="A23" s="9" t="s">
        <v>134</v>
      </c>
      <c r="B23" s="10">
        <f t="shared" ref="B23:O23" si="15">B18+B20-B22-B29-B32-B35</f>
        <v>0</v>
      </c>
      <c r="C23" s="10">
        <f t="shared" si="15"/>
        <v>0</v>
      </c>
      <c r="D23" s="10">
        <f t="shared" si="15"/>
        <v>0</v>
      </c>
      <c r="E23" s="10">
        <f t="shared" si="15"/>
        <v>0</v>
      </c>
      <c r="F23" s="10">
        <f t="shared" si="15"/>
        <v>0</v>
      </c>
      <c r="G23" s="10">
        <f t="shared" si="15"/>
        <v>0</v>
      </c>
      <c r="H23" s="10">
        <f t="shared" si="15"/>
        <v>0</v>
      </c>
      <c r="I23" s="10">
        <f t="shared" si="15"/>
        <v>0</v>
      </c>
      <c r="J23" s="10">
        <f t="shared" si="15"/>
        <v>0</v>
      </c>
      <c r="K23" s="10">
        <f t="shared" si="15"/>
        <v>0</v>
      </c>
      <c r="L23" s="10">
        <f t="shared" si="15"/>
        <v>0</v>
      </c>
      <c r="M23" s="10">
        <f t="shared" si="15"/>
        <v>0</v>
      </c>
      <c r="N23" s="10">
        <f t="shared" si="15"/>
        <v>0</v>
      </c>
      <c r="O23" s="10">
        <f t="shared" si="15"/>
        <v>0</v>
      </c>
    </row>
    <row r="24" spans="1:15" ht="25.5" x14ac:dyDescent="0.2">
      <c r="A24" s="9" t="s">
        <v>12</v>
      </c>
      <c r="B24" s="12">
        <f t="shared" ref="B24:O24" si="16">B11+B23+B21</f>
        <v>0</v>
      </c>
      <c r="C24" s="12">
        <f t="shared" si="16"/>
        <v>0</v>
      </c>
      <c r="D24" s="12">
        <f t="shared" si="16"/>
        <v>0</v>
      </c>
      <c r="E24" s="12">
        <f t="shared" si="16"/>
        <v>0</v>
      </c>
      <c r="F24" s="12">
        <f t="shared" si="16"/>
        <v>0</v>
      </c>
      <c r="G24" s="12">
        <f t="shared" si="16"/>
        <v>0</v>
      </c>
      <c r="H24" s="12">
        <f t="shared" si="16"/>
        <v>0</v>
      </c>
      <c r="I24" s="12">
        <f t="shared" si="16"/>
        <v>0</v>
      </c>
      <c r="J24" s="12">
        <f t="shared" si="16"/>
        <v>0</v>
      </c>
      <c r="K24" s="12">
        <f t="shared" si="16"/>
        <v>0</v>
      </c>
      <c r="L24" s="12">
        <f t="shared" si="16"/>
        <v>0</v>
      </c>
      <c r="M24" s="12">
        <f t="shared" si="16"/>
        <v>0</v>
      </c>
      <c r="N24" s="12">
        <f t="shared" si="16"/>
        <v>0</v>
      </c>
      <c r="O24" s="12">
        <f t="shared" si="16"/>
        <v>0</v>
      </c>
    </row>
    <row r="25" spans="1:15" ht="38.25" x14ac:dyDescent="0.2">
      <c r="A25" s="9" t="s">
        <v>131</v>
      </c>
      <c r="B25" s="7">
        <v>0</v>
      </c>
      <c r="C25" s="7">
        <v>0</v>
      </c>
      <c r="D25" s="7">
        <v>0</v>
      </c>
      <c r="E25" s="7">
        <v>0</v>
      </c>
      <c r="F25" s="7">
        <v>0</v>
      </c>
      <c r="G25" s="7">
        <v>0</v>
      </c>
      <c r="H25" s="7">
        <v>0</v>
      </c>
      <c r="I25" s="7">
        <v>0</v>
      </c>
      <c r="J25" s="7">
        <v>0</v>
      </c>
      <c r="K25" s="7">
        <v>0</v>
      </c>
      <c r="L25" s="7">
        <v>0</v>
      </c>
      <c r="M25" s="7">
        <v>0</v>
      </c>
      <c r="N25" s="7">
        <v>0</v>
      </c>
      <c r="O25" s="7">
        <v>0</v>
      </c>
    </row>
    <row r="26" spans="1:15" x14ac:dyDescent="0.2">
      <c r="A26" s="9" t="s">
        <v>135</v>
      </c>
      <c r="B26" s="7">
        <v>0</v>
      </c>
      <c r="C26" s="7">
        <v>0</v>
      </c>
      <c r="D26" s="7">
        <v>0</v>
      </c>
      <c r="E26" s="7">
        <v>0</v>
      </c>
      <c r="F26" s="7">
        <v>0</v>
      </c>
      <c r="G26" s="7">
        <v>0</v>
      </c>
      <c r="H26" s="7">
        <v>0</v>
      </c>
      <c r="I26" s="7">
        <v>0</v>
      </c>
      <c r="J26" s="7">
        <v>0</v>
      </c>
      <c r="K26" s="7">
        <v>0</v>
      </c>
      <c r="L26" s="7">
        <v>0</v>
      </c>
      <c r="M26" s="7">
        <v>0</v>
      </c>
      <c r="N26" s="7">
        <v>0</v>
      </c>
      <c r="O26" s="7">
        <v>0</v>
      </c>
    </row>
    <row r="27" spans="1:15" x14ac:dyDescent="0.2">
      <c r="A27" s="9" t="s">
        <v>13</v>
      </c>
      <c r="B27" s="32">
        <f>B28+B31+B34+B37</f>
        <v>0</v>
      </c>
      <c r="C27" s="32">
        <f t="shared" ref="C27:N27" si="17">C28+C31+C34+C37</f>
        <v>0</v>
      </c>
      <c r="D27" s="32">
        <f t="shared" si="17"/>
        <v>0</v>
      </c>
      <c r="E27" s="32">
        <f t="shared" si="17"/>
        <v>0</v>
      </c>
      <c r="F27" s="32">
        <f t="shared" si="17"/>
        <v>0</v>
      </c>
      <c r="G27" s="32">
        <f t="shared" si="17"/>
        <v>0</v>
      </c>
      <c r="H27" s="32">
        <f t="shared" si="17"/>
        <v>0</v>
      </c>
      <c r="I27" s="32">
        <f t="shared" si="17"/>
        <v>0</v>
      </c>
      <c r="J27" s="32">
        <f t="shared" si="17"/>
        <v>0</v>
      </c>
      <c r="K27" s="32">
        <f t="shared" si="17"/>
        <v>0</v>
      </c>
      <c r="L27" s="32">
        <f t="shared" si="17"/>
        <v>0</v>
      </c>
      <c r="M27" s="32">
        <f t="shared" si="17"/>
        <v>0</v>
      </c>
      <c r="N27" s="32">
        <f t="shared" si="17"/>
        <v>0</v>
      </c>
      <c r="O27" s="32">
        <f t="shared" ref="O27" si="18">O28+O31+O34+O37</f>
        <v>0</v>
      </c>
    </row>
    <row r="28" spans="1:15" x14ac:dyDescent="0.2">
      <c r="A28" s="6" t="s">
        <v>120</v>
      </c>
      <c r="B28" s="32">
        <f t="shared" ref="B28:N28" si="19">B29+B30</f>
        <v>0</v>
      </c>
      <c r="C28" s="32">
        <f t="shared" si="19"/>
        <v>0</v>
      </c>
      <c r="D28" s="32">
        <f t="shared" si="19"/>
        <v>0</v>
      </c>
      <c r="E28" s="32">
        <f t="shared" si="19"/>
        <v>0</v>
      </c>
      <c r="F28" s="32">
        <f t="shared" si="19"/>
        <v>0</v>
      </c>
      <c r="G28" s="32">
        <f t="shared" si="19"/>
        <v>0</v>
      </c>
      <c r="H28" s="32">
        <f t="shared" si="19"/>
        <v>0</v>
      </c>
      <c r="I28" s="32">
        <f t="shared" si="19"/>
        <v>0</v>
      </c>
      <c r="J28" s="32">
        <f t="shared" si="19"/>
        <v>0</v>
      </c>
      <c r="K28" s="32">
        <f t="shared" si="19"/>
        <v>0</v>
      </c>
      <c r="L28" s="32">
        <f t="shared" si="19"/>
        <v>0</v>
      </c>
      <c r="M28" s="32">
        <f t="shared" si="19"/>
        <v>0</v>
      </c>
      <c r="N28" s="32">
        <f t="shared" si="19"/>
        <v>0</v>
      </c>
      <c r="O28" s="32">
        <f t="shared" ref="O28" si="20">O29+O30</f>
        <v>0</v>
      </c>
    </row>
    <row r="29" spans="1:15" ht="25.5" x14ac:dyDescent="0.2">
      <c r="A29" s="6" t="s">
        <v>116</v>
      </c>
      <c r="B29" s="7"/>
      <c r="C29" s="7"/>
      <c r="D29" s="7"/>
      <c r="E29" s="7">
        <v>0</v>
      </c>
      <c r="F29" s="7">
        <v>0</v>
      </c>
      <c r="G29" s="7">
        <v>0</v>
      </c>
      <c r="H29" s="7">
        <v>0</v>
      </c>
      <c r="I29" s="7">
        <v>0</v>
      </c>
      <c r="J29" s="7">
        <v>0</v>
      </c>
      <c r="K29" s="7">
        <v>0</v>
      </c>
      <c r="L29" s="7">
        <v>0</v>
      </c>
      <c r="M29" s="7">
        <v>0</v>
      </c>
      <c r="N29" s="7">
        <v>0</v>
      </c>
      <c r="O29" s="7">
        <v>0</v>
      </c>
    </row>
    <row r="30" spans="1:15" ht="25.5" x14ac:dyDescent="0.2">
      <c r="A30" s="6" t="s">
        <v>117</v>
      </c>
      <c r="B30" s="7">
        <v>0</v>
      </c>
      <c r="C30" s="7">
        <v>0</v>
      </c>
      <c r="D30" s="7">
        <v>0</v>
      </c>
      <c r="E30" s="7">
        <v>0</v>
      </c>
      <c r="F30" s="7">
        <v>0</v>
      </c>
      <c r="G30" s="7">
        <v>0</v>
      </c>
      <c r="H30" s="7">
        <v>0</v>
      </c>
      <c r="I30" s="7">
        <v>0</v>
      </c>
      <c r="J30" s="7">
        <v>0</v>
      </c>
      <c r="K30" s="7">
        <v>0</v>
      </c>
      <c r="L30" s="7">
        <v>0</v>
      </c>
      <c r="M30" s="7">
        <v>0</v>
      </c>
      <c r="N30" s="7">
        <v>0</v>
      </c>
      <c r="O30" s="7">
        <v>0</v>
      </c>
    </row>
    <row r="31" spans="1:15" ht="25.5" x14ac:dyDescent="0.2">
      <c r="A31" s="6" t="s">
        <v>121</v>
      </c>
      <c r="B31" s="32">
        <f>B32+B33</f>
        <v>0</v>
      </c>
      <c r="C31" s="32">
        <f t="shared" ref="C31:N31" si="21">C32+C33</f>
        <v>0</v>
      </c>
      <c r="D31" s="32">
        <f t="shared" si="21"/>
        <v>0</v>
      </c>
      <c r="E31" s="32">
        <f t="shared" si="21"/>
        <v>0</v>
      </c>
      <c r="F31" s="32">
        <f t="shared" si="21"/>
        <v>0</v>
      </c>
      <c r="G31" s="32">
        <f t="shared" si="21"/>
        <v>0</v>
      </c>
      <c r="H31" s="32">
        <f t="shared" si="21"/>
        <v>0</v>
      </c>
      <c r="I31" s="32">
        <f t="shared" si="21"/>
        <v>0</v>
      </c>
      <c r="J31" s="32">
        <f t="shared" si="21"/>
        <v>0</v>
      </c>
      <c r="K31" s="32">
        <f t="shared" si="21"/>
        <v>0</v>
      </c>
      <c r="L31" s="32">
        <f t="shared" si="21"/>
        <v>0</v>
      </c>
      <c r="M31" s="32">
        <f t="shared" si="21"/>
        <v>0</v>
      </c>
      <c r="N31" s="32">
        <f t="shared" si="21"/>
        <v>0</v>
      </c>
      <c r="O31" s="32">
        <f t="shared" ref="O31" si="22">O32+O33</f>
        <v>0</v>
      </c>
    </row>
    <row r="32" spans="1:15" ht="25.5" x14ac:dyDescent="0.2">
      <c r="A32" s="6" t="s">
        <v>122</v>
      </c>
      <c r="B32" s="7">
        <v>0</v>
      </c>
      <c r="C32" s="7">
        <v>0</v>
      </c>
      <c r="D32" s="7">
        <v>0</v>
      </c>
      <c r="E32" s="7">
        <v>0</v>
      </c>
      <c r="F32" s="7">
        <v>0</v>
      </c>
      <c r="G32" s="7">
        <v>0</v>
      </c>
      <c r="H32" s="7">
        <v>0</v>
      </c>
      <c r="I32" s="7">
        <v>0</v>
      </c>
      <c r="J32" s="7">
        <v>0</v>
      </c>
      <c r="K32" s="7">
        <v>0</v>
      </c>
      <c r="L32" s="7">
        <v>0</v>
      </c>
      <c r="M32" s="7">
        <v>0</v>
      </c>
      <c r="N32" s="7">
        <v>0</v>
      </c>
      <c r="O32" s="7">
        <v>0</v>
      </c>
    </row>
    <row r="33" spans="1:15" ht="25.5" x14ac:dyDescent="0.2">
      <c r="A33" s="6" t="s">
        <v>123</v>
      </c>
      <c r="B33" s="7">
        <v>0</v>
      </c>
      <c r="C33" s="7">
        <v>0</v>
      </c>
      <c r="D33" s="7">
        <v>0</v>
      </c>
      <c r="E33" s="7">
        <v>0</v>
      </c>
      <c r="F33" s="7">
        <v>0</v>
      </c>
      <c r="G33" s="7">
        <v>0</v>
      </c>
      <c r="H33" s="7">
        <v>0</v>
      </c>
      <c r="I33" s="7">
        <v>0</v>
      </c>
      <c r="J33" s="7">
        <v>0</v>
      </c>
      <c r="K33" s="7">
        <v>0</v>
      </c>
      <c r="L33" s="7">
        <v>0</v>
      </c>
      <c r="M33" s="7">
        <v>0</v>
      </c>
      <c r="N33" s="7">
        <v>0</v>
      </c>
      <c r="O33" s="7">
        <v>0</v>
      </c>
    </row>
    <row r="34" spans="1:15" ht="38.25" x14ac:dyDescent="0.2">
      <c r="A34" s="9" t="s">
        <v>124</v>
      </c>
      <c r="B34" s="32">
        <f t="shared" ref="B34:N34" si="23">B35+B36</f>
        <v>0</v>
      </c>
      <c r="C34" s="32">
        <f t="shared" si="23"/>
        <v>0</v>
      </c>
      <c r="D34" s="32">
        <f t="shared" si="23"/>
        <v>0</v>
      </c>
      <c r="E34" s="32">
        <f t="shared" si="23"/>
        <v>0</v>
      </c>
      <c r="F34" s="32">
        <f t="shared" si="23"/>
        <v>0</v>
      </c>
      <c r="G34" s="32">
        <f t="shared" si="23"/>
        <v>0</v>
      </c>
      <c r="H34" s="32">
        <f t="shared" si="23"/>
        <v>0</v>
      </c>
      <c r="I34" s="32">
        <f t="shared" si="23"/>
        <v>0</v>
      </c>
      <c r="J34" s="32">
        <f t="shared" si="23"/>
        <v>0</v>
      </c>
      <c r="K34" s="32">
        <f t="shared" si="23"/>
        <v>0</v>
      </c>
      <c r="L34" s="32">
        <f t="shared" si="23"/>
        <v>0</v>
      </c>
      <c r="M34" s="32">
        <f t="shared" si="23"/>
        <v>0</v>
      </c>
      <c r="N34" s="32">
        <f t="shared" si="23"/>
        <v>0</v>
      </c>
      <c r="O34" s="32">
        <f t="shared" ref="O34" si="24">O35+O36</f>
        <v>0</v>
      </c>
    </row>
    <row r="35" spans="1:15" ht="25.5" x14ac:dyDescent="0.2">
      <c r="A35" s="6" t="s">
        <v>116</v>
      </c>
      <c r="B35" s="7">
        <v>0</v>
      </c>
      <c r="C35" s="7">
        <v>0</v>
      </c>
      <c r="D35" s="7">
        <v>0</v>
      </c>
      <c r="E35" s="7">
        <v>0</v>
      </c>
      <c r="F35" s="7">
        <v>0</v>
      </c>
      <c r="G35" s="7">
        <v>0</v>
      </c>
      <c r="H35" s="7">
        <v>0</v>
      </c>
      <c r="I35" s="7">
        <v>0</v>
      </c>
      <c r="J35" s="7">
        <v>0</v>
      </c>
      <c r="K35" s="7">
        <v>0</v>
      </c>
      <c r="L35" s="7">
        <v>0</v>
      </c>
      <c r="M35" s="7">
        <v>0</v>
      </c>
      <c r="N35" s="7">
        <v>0</v>
      </c>
      <c r="O35" s="7">
        <v>0</v>
      </c>
    </row>
    <row r="36" spans="1:15" ht="25.5" x14ac:dyDescent="0.2">
      <c r="A36" s="6" t="s">
        <v>117</v>
      </c>
      <c r="B36" s="7">
        <v>0</v>
      </c>
      <c r="C36" s="7">
        <v>0</v>
      </c>
      <c r="D36" s="7">
        <v>0</v>
      </c>
      <c r="E36" s="7">
        <v>0</v>
      </c>
      <c r="F36" s="7">
        <v>0</v>
      </c>
      <c r="G36" s="7">
        <v>0</v>
      </c>
      <c r="H36" s="7">
        <v>0</v>
      </c>
      <c r="I36" s="7">
        <v>0</v>
      </c>
      <c r="J36" s="7">
        <v>0</v>
      </c>
      <c r="K36" s="7">
        <v>0</v>
      </c>
      <c r="L36" s="7">
        <v>0</v>
      </c>
      <c r="M36" s="7">
        <v>0</v>
      </c>
      <c r="N36" s="7">
        <v>0</v>
      </c>
      <c r="O36" s="7">
        <v>0</v>
      </c>
    </row>
    <row r="37" spans="1:15" x14ac:dyDescent="0.2">
      <c r="A37" s="6" t="s">
        <v>125</v>
      </c>
      <c r="B37" s="7">
        <v>0</v>
      </c>
      <c r="C37" s="7">
        <v>0</v>
      </c>
      <c r="D37" s="7">
        <v>0</v>
      </c>
      <c r="E37" s="7">
        <v>0</v>
      </c>
      <c r="F37" s="7">
        <v>0</v>
      </c>
      <c r="G37" s="7">
        <v>0</v>
      </c>
      <c r="H37" s="7">
        <v>0</v>
      </c>
      <c r="I37" s="7">
        <v>0</v>
      </c>
      <c r="J37" s="7">
        <v>0</v>
      </c>
      <c r="K37" s="7">
        <v>0</v>
      </c>
      <c r="L37" s="7">
        <v>0</v>
      </c>
      <c r="M37" s="7">
        <v>0</v>
      </c>
      <c r="N37" s="7">
        <v>0</v>
      </c>
      <c r="O37" s="7">
        <v>0</v>
      </c>
    </row>
    <row r="38" spans="1:15" x14ac:dyDescent="0.2">
      <c r="A38" s="9" t="s">
        <v>14</v>
      </c>
      <c r="B38" s="26"/>
      <c r="C38" s="26"/>
      <c r="D38" s="26"/>
      <c r="E38" s="26"/>
      <c r="F38" s="26"/>
      <c r="G38" s="26"/>
      <c r="H38" s="26"/>
      <c r="I38" s="26"/>
      <c r="J38" s="26"/>
      <c r="K38" s="26"/>
      <c r="L38" s="26"/>
      <c r="M38" s="26"/>
      <c r="N38" s="26"/>
      <c r="O38" s="26"/>
    </row>
    <row r="39" spans="1:15" x14ac:dyDescent="0.2">
      <c r="A39" s="6" t="s">
        <v>86</v>
      </c>
      <c r="B39" s="13">
        <f t="shared" ref="B39:N39" si="25">SUM(B40:B44)</f>
        <v>0</v>
      </c>
      <c r="C39" s="13">
        <f t="shared" si="25"/>
        <v>0</v>
      </c>
      <c r="D39" s="13">
        <f t="shared" si="25"/>
        <v>0</v>
      </c>
      <c r="E39" s="13">
        <f t="shared" si="25"/>
        <v>0</v>
      </c>
      <c r="F39" s="13">
        <f t="shared" si="25"/>
        <v>0</v>
      </c>
      <c r="G39" s="13">
        <f t="shared" si="25"/>
        <v>0</v>
      </c>
      <c r="H39" s="13">
        <f t="shared" si="25"/>
        <v>0</v>
      </c>
      <c r="I39" s="13">
        <f t="shared" si="25"/>
        <v>0</v>
      </c>
      <c r="J39" s="13">
        <f t="shared" si="25"/>
        <v>0</v>
      </c>
      <c r="K39" s="13">
        <f t="shared" si="25"/>
        <v>0</v>
      </c>
      <c r="L39" s="13">
        <f t="shared" si="25"/>
        <v>0</v>
      </c>
      <c r="M39" s="13">
        <f t="shared" si="25"/>
        <v>0</v>
      </c>
      <c r="N39" s="13">
        <f t="shared" si="25"/>
        <v>0</v>
      </c>
      <c r="O39" s="13">
        <f t="shared" ref="O39" si="26">SUM(O40:O44)</f>
        <v>0</v>
      </c>
    </row>
    <row r="40" spans="1:15" x14ac:dyDescent="0.2">
      <c r="A40" s="6" t="s">
        <v>155</v>
      </c>
      <c r="B40" s="7">
        <v>0</v>
      </c>
      <c r="C40" s="7">
        <v>0</v>
      </c>
      <c r="D40" s="7">
        <v>0</v>
      </c>
      <c r="E40" s="7">
        <v>0</v>
      </c>
      <c r="F40" s="7">
        <v>0</v>
      </c>
      <c r="G40" s="7">
        <v>0</v>
      </c>
      <c r="H40" s="7">
        <v>0</v>
      </c>
      <c r="I40" s="7">
        <v>0</v>
      </c>
      <c r="J40" s="7">
        <v>0</v>
      </c>
      <c r="K40" s="7">
        <v>0</v>
      </c>
      <c r="L40" s="7">
        <v>0</v>
      </c>
      <c r="M40" s="7">
        <v>0</v>
      </c>
      <c r="N40" s="7">
        <v>0</v>
      </c>
      <c r="O40" s="7">
        <v>0</v>
      </c>
    </row>
    <row r="41" spans="1:15" x14ac:dyDescent="0.2">
      <c r="A41" s="6" t="s">
        <v>156</v>
      </c>
      <c r="B41" s="7">
        <v>0</v>
      </c>
      <c r="C41" s="7">
        <v>0</v>
      </c>
      <c r="D41" s="7">
        <v>0</v>
      </c>
      <c r="E41" s="7">
        <v>0</v>
      </c>
      <c r="F41" s="7">
        <v>0</v>
      </c>
      <c r="G41" s="7">
        <v>0</v>
      </c>
      <c r="H41" s="7">
        <v>0</v>
      </c>
      <c r="I41" s="7">
        <v>0</v>
      </c>
      <c r="J41" s="7">
        <v>0</v>
      </c>
      <c r="K41" s="7">
        <v>0</v>
      </c>
      <c r="L41" s="7">
        <v>0</v>
      </c>
      <c r="M41" s="7">
        <v>0</v>
      </c>
      <c r="N41" s="7">
        <v>0</v>
      </c>
      <c r="O41" s="7">
        <v>0</v>
      </c>
    </row>
    <row r="42" spans="1:15" x14ac:dyDescent="0.2">
      <c r="A42" s="6" t="s">
        <v>157</v>
      </c>
      <c r="B42" s="7">
        <v>0</v>
      </c>
      <c r="C42" s="7">
        <v>0</v>
      </c>
      <c r="D42" s="7">
        <v>0</v>
      </c>
      <c r="E42" s="7">
        <v>0</v>
      </c>
      <c r="F42" s="7">
        <v>0</v>
      </c>
      <c r="G42" s="7">
        <v>0</v>
      </c>
      <c r="H42" s="7">
        <v>0</v>
      </c>
      <c r="I42" s="7">
        <v>0</v>
      </c>
      <c r="J42" s="7">
        <v>0</v>
      </c>
      <c r="K42" s="7">
        <v>0</v>
      </c>
      <c r="L42" s="7">
        <v>0</v>
      </c>
      <c r="M42" s="7">
        <v>0</v>
      </c>
      <c r="N42" s="7">
        <v>0</v>
      </c>
      <c r="O42" s="7">
        <v>0</v>
      </c>
    </row>
    <row r="43" spans="1:15" ht="38.25" x14ac:dyDescent="0.2">
      <c r="A43" s="6" t="s">
        <v>158</v>
      </c>
      <c r="B43" s="7">
        <v>0</v>
      </c>
      <c r="C43" s="7">
        <v>0</v>
      </c>
      <c r="D43" s="7">
        <v>0</v>
      </c>
      <c r="E43" s="7">
        <v>0</v>
      </c>
      <c r="F43" s="7">
        <v>0</v>
      </c>
      <c r="G43" s="7">
        <v>0</v>
      </c>
      <c r="H43" s="7">
        <v>0</v>
      </c>
      <c r="I43" s="7">
        <v>0</v>
      </c>
      <c r="J43" s="7">
        <v>0</v>
      </c>
      <c r="K43" s="7">
        <v>0</v>
      </c>
      <c r="L43" s="7">
        <v>0</v>
      </c>
      <c r="M43" s="7">
        <v>0</v>
      </c>
      <c r="N43" s="7">
        <v>0</v>
      </c>
      <c r="O43" s="7">
        <v>0</v>
      </c>
    </row>
    <row r="44" spans="1:15" ht="25.5" x14ac:dyDescent="0.2">
      <c r="A44" s="6" t="s">
        <v>159</v>
      </c>
      <c r="B44" s="7">
        <v>0</v>
      </c>
      <c r="C44" s="7">
        <v>0</v>
      </c>
      <c r="D44" s="7">
        <v>0</v>
      </c>
      <c r="E44" s="7">
        <v>0</v>
      </c>
      <c r="F44" s="7">
        <v>0</v>
      </c>
      <c r="G44" s="7">
        <v>0</v>
      </c>
      <c r="H44" s="7">
        <v>0</v>
      </c>
      <c r="I44" s="7">
        <v>0</v>
      </c>
      <c r="J44" s="7">
        <v>0</v>
      </c>
      <c r="K44" s="7">
        <v>0</v>
      </c>
      <c r="L44" s="7">
        <v>0</v>
      </c>
      <c r="M44" s="7">
        <v>0</v>
      </c>
      <c r="N44" s="7">
        <v>0</v>
      </c>
      <c r="O44" s="7">
        <v>0</v>
      </c>
    </row>
    <row r="45" spans="1:15" x14ac:dyDescent="0.2">
      <c r="A45" s="9" t="s">
        <v>15</v>
      </c>
      <c r="B45" s="7">
        <v>0</v>
      </c>
      <c r="C45" s="7">
        <v>0</v>
      </c>
      <c r="D45" s="7">
        <v>0</v>
      </c>
      <c r="E45" s="7">
        <v>0</v>
      </c>
      <c r="F45" s="7">
        <v>0</v>
      </c>
      <c r="G45" s="7">
        <v>0</v>
      </c>
      <c r="H45" s="7">
        <v>0</v>
      </c>
      <c r="I45" s="7">
        <v>0</v>
      </c>
      <c r="J45" s="7">
        <v>0</v>
      </c>
      <c r="K45" s="7">
        <v>0</v>
      </c>
      <c r="L45" s="7">
        <v>0</v>
      </c>
      <c r="M45" s="7">
        <v>0</v>
      </c>
      <c r="N45" s="7">
        <v>0</v>
      </c>
      <c r="O45" s="7">
        <v>0</v>
      </c>
    </row>
    <row r="46" spans="1:15" x14ac:dyDescent="0.2">
      <c r="A46" s="9" t="s">
        <v>16</v>
      </c>
      <c r="B46" s="8">
        <f>B47-B48</f>
        <v>0</v>
      </c>
      <c r="C46" s="8">
        <f t="shared" ref="C46:N46" si="27">C47-C48</f>
        <v>0</v>
      </c>
      <c r="D46" s="8">
        <f t="shared" si="27"/>
        <v>0</v>
      </c>
      <c r="E46" s="8">
        <f t="shared" si="27"/>
        <v>0</v>
      </c>
      <c r="F46" s="8">
        <f t="shared" si="27"/>
        <v>0</v>
      </c>
      <c r="G46" s="8">
        <f t="shared" si="27"/>
        <v>0</v>
      </c>
      <c r="H46" s="8">
        <f t="shared" si="27"/>
        <v>0</v>
      </c>
      <c r="I46" s="8">
        <f t="shared" si="27"/>
        <v>0</v>
      </c>
      <c r="J46" s="8">
        <f t="shared" si="27"/>
        <v>0</v>
      </c>
      <c r="K46" s="8">
        <f t="shared" si="27"/>
        <v>0</v>
      </c>
      <c r="L46" s="8">
        <f t="shared" si="27"/>
        <v>0</v>
      </c>
      <c r="M46" s="8">
        <f t="shared" si="27"/>
        <v>0</v>
      </c>
      <c r="N46" s="8">
        <f t="shared" si="27"/>
        <v>0</v>
      </c>
      <c r="O46" s="8">
        <f t="shared" ref="O46" si="28">O47-O48</f>
        <v>0</v>
      </c>
    </row>
    <row r="47" spans="1:15" x14ac:dyDescent="0.2">
      <c r="A47" s="6" t="s">
        <v>1</v>
      </c>
      <c r="B47" s="7">
        <v>0</v>
      </c>
      <c r="C47" s="7">
        <v>0</v>
      </c>
      <c r="D47" s="7">
        <v>0</v>
      </c>
      <c r="E47" s="7">
        <v>0</v>
      </c>
      <c r="F47" s="7">
        <v>0</v>
      </c>
      <c r="G47" s="7">
        <v>0</v>
      </c>
      <c r="H47" s="7">
        <v>0</v>
      </c>
      <c r="I47" s="7">
        <v>0</v>
      </c>
      <c r="J47" s="7">
        <v>0</v>
      </c>
      <c r="K47" s="7">
        <v>0</v>
      </c>
      <c r="L47" s="7">
        <v>0</v>
      </c>
      <c r="M47" s="7">
        <v>0</v>
      </c>
      <c r="N47" s="7">
        <v>0</v>
      </c>
      <c r="O47" s="7">
        <v>0</v>
      </c>
    </row>
    <row r="48" spans="1:15" x14ac:dyDescent="0.2">
      <c r="A48" s="6" t="s">
        <v>2</v>
      </c>
      <c r="B48" s="7">
        <v>0</v>
      </c>
      <c r="C48" s="7">
        <v>0</v>
      </c>
      <c r="D48" s="7">
        <v>0</v>
      </c>
      <c r="E48" s="7">
        <v>0</v>
      </c>
      <c r="F48" s="7">
        <v>0</v>
      </c>
      <c r="G48" s="7">
        <v>0</v>
      </c>
      <c r="H48" s="7">
        <v>0</v>
      </c>
      <c r="I48" s="7">
        <v>0</v>
      </c>
      <c r="J48" s="7">
        <v>0</v>
      </c>
      <c r="K48" s="7">
        <v>0</v>
      </c>
      <c r="L48" s="7">
        <v>0</v>
      </c>
      <c r="M48" s="7">
        <v>0</v>
      </c>
      <c r="N48" s="7">
        <v>0</v>
      </c>
      <c r="O48" s="7">
        <v>0</v>
      </c>
    </row>
    <row r="49" spans="1:15" x14ac:dyDescent="0.2">
      <c r="A49" s="9" t="s">
        <v>19</v>
      </c>
      <c r="B49" s="7">
        <v>0</v>
      </c>
      <c r="C49" s="7">
        <v>0</v>
      </c>
      <c r="D49" s="7">
        <v>0</v>
      </c>
      <c r="E49" s="7">
        <v>0</v>
      </c>
      <c r="F49" s="7">
        <v>0</v>
      </c>
      <c r="G49" s="7">
        <v>0</v>
      </c>
      <c r="H49" s="7">
        <v>0</v>
      </c>
      <c r="I49" s="7">
        <v>0</v>
      </c>
      <c r="J49" s="7">
        <v>0</v>
      </c>
      <c r="K49" s="7">
        <v>0</v>
      </c>
      <c r="L49" s="7">
        <v>0</v>
      </c>
      <c r="M49" s="7">
        <v>0</v>
      </c>
      <c r="N49" s="7">
        <v>0</v>
      </c>
      <c r="O49" s="7">
        <v>0</v>
      </c>
    </row>
    <row r="50" spans="1:15" x14ac:dyDescent="0.2">
      <c r="A50" s="6" t="s">
        <v>127</v>
      </c>
      <c r="B50" s="7">
        <v>0</v>
      </c>
      <c r="C50" s="7">
        <v>0</v>
      </c>
      <c r="D50" s="7">
        <v>0</v>
      </c>
      <c r="E50" s="7">
        <v>0</v>
      </c>
      <c r="F50" s="7">
        <v>0</v>
      </c>
      <c r="G50" s="7">
        <v>0</v>
      </c>
      <c r="H50" s="7">
        <v>0</v>
      </c>
      <c r="I50" s="7">
        <v>0</v>
      </c>
      <c r="J50" s="7">
        <v>0</v>
      </c>
      <c r="K50" s="7">
        <v>0</v>
      </c>
      <c r="L50" s="7">
        <v>0</v>
      </c>
      <c r="M50" s="7">
        <v>0</v>
      </c>
      <c r="N50" s="7">
        <v>0</v>
      </c>
      <c r="O50" s="7">
        <v>0</v>
      </c>
    </row>
    <row r="51" spans="1:15" ht="38.25" x14ac:dyDescent="0.2">
      <c r="A51" s="6" t="s">
        <v>128</v>
      </c>
      <c r="B51" s="7">
        <v>0</v>
      </c>
      <c r="C51" s="7">
        <v>0</v>
      </c>
      <c r="D51" s="7">
        <v>0</v>
      </c>
      <c r="E51" s="7">
        <v>0</v>
      </c>
      <c r="F51" s="7">
        <v>0</v>
      </c>
      <c r="G51" s="7">
        <v>0</v>
      </c>
      <c r="H51" s="7">
        <v>0</v>
      </c>
      <c r="I51" s="7">
        <v>0</v>
      </c>
      <c r="J51" s="7">
        <v>0</v>
      </c>
      <c r="K51" s="7">
        <v>0</v>
      </c>
      <c r="L51" s="7">
        <v>0</v>
      </c>
      <c r="M51" s="7">
        <v>0</v>
      </c>
      <c r="N51" s="7">
        <v>0</v>
      </c>
      <c r="O51" s="7">
        <v>0</v>
      </c>
    </row>
    <row r="52" spans="1:15" ht="38.25" x14ac:dyDescent="0.2">
      <c r="A52" s="6" t="s">
        <v>129</v>
      </c>
      <c r="B52" s="7">
        <v>0</v>
      </c>
      <c r="C52" s="7">
        <v>0</v>
      </c>
      <c r="D52" s="7">
        <v>0</v>
      </c>
      <c r="E52" s="7">
        <v>0</v>
      </c>
      <c r="F52" s="7">
        <v>0</v>
      </c>
      <c r="G52" s="7">
        <v>0</v>
      </c>
      <c r="H52" s="7">
        <v>0</v>
      </c>
      <c r="I52" s="7">
        <v>0</v>
      </c>
      <c r="J52" s="7">
        <v>0</v>
      </c>
      <c r="K52" s="7">
        <v>0</v>
      </c>
      <c r="L52" s="7">
        <v>0</v>
      </c>
      <c r="M52" s="7">
        <v>0</v>
      </c>
      <c r="N52" s="7">
        <v>0</v>
      </c>
      <c r="O52" s="7">
        <v>0</v>
      </c>
    </row>
    <row r="53" spans="1:15" ht="25.5" x14ac:dyDescent="0.2">
      <c r="A53" s="9" t="s">
        <v>172</v>
      </c>
      <c r="B53" s="8">
        <f>B54-B55</f>
        <v>0</v>
      </c>
      <c r="C53" s="8">
        <f t="shared" ref="C53:N53" si="29">C54-C55</f>
        <v>0</v>
      </c>
      <c r="D53" s="8">
        <f t="shared" si="29"/>
        <v>0</v>
      </c>
      <c r="E53" s="8">
        <f t="shared" si="29"/>
        <v>0</v>
      </c>
      <c r="F53" s="8">
        <f t="shared" si="29"/>
        <v>0</v>
      </c>
      <c r="G53" s="8">
        <f t="shared" si="29"/>
        <v>0</v>
      </c>
      <c r="H53" s="8">
        <f t="shared" si="29"/>
        <v>0</v>
      </c>
      <c r="I53" s="8">
        <f t="shared" si="29"/>
        <v>0</v>
      </c>
      <c r="J53" s="8">
        <f t="shared" si="29"/>
        <v>0</v>
      </c>
      <c r="K53" s="8">
        <f t="shared" si="29"/>
        <v>0</v>
      </c>
      <c r="L53" s="8">
        <f t="shared" si="29"/>
        <v>0</v>
      </c>
      <c r="M53" s="8">
        <f t="shared" si="29"/>
        <v>0</v>
      </c>
      <c r="N53" s="8">
        <f t="shared" si="29"/>
        <v>0</v>
      </c>
      <c r="O53" s="8">
        <f t="shared" ref="O53" si="30">O54-O55</f>
        <v>0</v>
      </c>
    </row>
    <row r="54" spans="1:15" x14ac:dyDescent="0.2">
      <c r="A54" s="6" t="s">
        <v>1</v>
      </c>
      <c r="B54" s="7">
        <v>0</v>
      </c>
      <c r="C54" s="7">
        <v>0</v>
      </c>
      <c r="D54" s="7">
        <v>0</v>
      </c>
      <c r="E54" s="7">
        <v>0</v>
      </c>
      <c r="F54" s="7">
        <v>0</v>
      </c>
      <c r="G54" s="7">
        <v>0</v>
      </c>
      <c r="H54" s="7">
        <v>0</v>
      </c>
      <c r="I54" s="7">
        <v>0</v>
      </c>
      <c r="J54" s="7">
        <v>0</v>
      </c>
      <c r="K54" s="7">
        <v>0</v>
      </c>
      <c r="L54" s="7">
        <v>0</v>
      </c>
      <c r="M54" s="7">
        <v>0</v>
      </c>
      <c r="N54" s="7">
        <v>0</v>
      </c>
      <c r="O54" s="7">
        <v>0</v>
      </c>
    </row>
    <row r="55" spans="1:15" x14ac:dyDescent="0.2">
      <c r="A55" s="6" t="s">
        <v>2</v>
      </c>
      <c r="B55" s="7">
        <v>0</v>
      </c>
      <c r="C55" s="7">
        <v>0</v>
      </c>
      <c r="D55" s="7">
        <v>0</v>
      </c>
      <c r="E55" s="7">
        <v>0</v>
      </c>
      <c r="F55" s="7">
        <v>0</v>
      </c>
      <c r="G55" s="7">
        <v>0</v>
      </c>
      <c r="H55" s="7">
        <v>0</v>
      </c>
      <c r="I55" s="7">
        <v>0</v>
      </c>
      <c r="J55" s="7">
        <v>0</v>
      </c>
      <c r="K55" s="7">
        <v>0</v>
      </c>
      <c r="L55" s="7">
        <v>0</v>
      </c>
      <c r="M55" s="7">
        <v>0</v>
      </c>
      <c r="N55" s="7">
        <v>0</v>
      </c>
      <c r="O55" s="7">
        <v>0</v>
      </c>
    </row>
    <row r="56" spans="1:15" ht="25.5" x14ac:dyDescent="0.2">
      <c r="A56" s="9" t="s">
        <v>173</v>
      </c>
      <c r="B56" s="8">
        <f t="shared" ref="B56:N56" si="31">B57-B58</f>
        <v>0</v>
      </c>
      <c r="C56" s="8">
        <f t="shared" si="31"/>
        <v>0</v>
      </c>
      <c r="D56" s="8">
        <f t="shared" si="31"/>
        <v>0</v>
      </c>
      <c r="E56" s="8">
        <f t="shared" si="31"/>
        <v>0</v>
      </c>
      <c r="F56" s="8">
        <f t="shared" si="31"/>
        <v>0</v>
      </c>
      <c r="G56" s="8">
        <f t="shared" si="31"/>
        <v>0</v>
      </c>
      <c r="H56" s="8">
        <f t="shared" si="31"/>
        <v>0</v>
      </c>
      <c r="I56" s="8">
        <f t="shared" si="31"/>
        <v>0</v>
      </c>
      <c r="J56" s="8">
        <f t="shared" si="31"/>
        <v>0</v>
      </c>
      <c r="K56" s="8">
        <f t="shared" si="31"/>
        <v>0</v>
      </c>
      <c r="L56" s="8">
        <f t="shared" si="31"/>
        <v>0</v>
      </c>
      <c r="M56" s="8">
        <f t="shared" si="31"/>
        <v>0</v>
      </c>
      <c r="N56" s="8">
        <f t="shared" si="31"/>
        <v>0</v>
      </c>
      <c r="O56" s="8">
        <f t="shared" ref="O56" si="32">O57-O58</f>
        <v>0</v>
      </c>
    </row>
    <row r="57" spans="1:15" x14ac:dyDescent="0.2">
      <c r="A57" s="6" t="s">
        <v>1</v>
      </c>
      <c r="B57" s="7">
        <v>0</v>
      </c>
      <c r="C57" s="7">
        <v>0</v>
      </c>
      <c r="D57" s="7">
        <v>0</v>
      </c>
      <c r="E57" s="7">
        <v>0</v>
      </c>
      <c r="F57" s="7">
        <v>0</v>
      </c>
      <c r="G57" s="7">
        <v>0</v>
      </c>
      <c r="H57" s="7">
        <v>0</v>
      </c>
      <c r="I57" s="7">
        <v>0</v>
      </c>
      <c r="J57" s="7">
        <v>0</v>
      </c>
      <c r="K57" s="7">
        <v>0</v>
      </c>
      <c r="L57" s="7">
        <v>0</v>
      </c>
      <c r="M57" s="7">
        <v>0</v>
      </c>
      <c r="N57" s="7">
        <v>0</v>
      </c>
      <c r="O57" s="7">
        <v>0</v>
      </c>
    </row>
    <row r="58" spans="1:15" x14ac:dyDescent="0.2">
      <c r="A58" s="6" t="s">
        <v>2</v>
      </c>
      <c r="B58" s="7">
        <v>0</v>
      </c>
      <c r="C58" s="7">
        <v>0</v>
      </c>
      <c r="D58" s="7">
        <v>0</v>
      </c>
      <c r="E58" s="7">
        <v>0</v>
      </c>
      <c r="F58" s="7">
        <v>0</v>
      </c>
      <c r="G58" s="7">
        <v>0</v>
      </c>
      <c r="H58" s="7">
        <v>0</v>
      </c>
      <c r="I58" s="7">
        <v>0</v>
      </c>
      <c r="J58" s="7">
        <v>0</v>
      </c>
      <c r="K58" s="7">
        <v>0</v>
      </c>
      <c r="L58" s="7">
        <v>0</v>
      </c>
      <c r="M58" s="7">
        <v>0</v>
      </c>
      <c r="N58" s="7">
        <v>0</v>
      </c>
      <c r="O58" s="7">
        <v>0</v>
      </c>
    </row>
    <row r="59" spans="1:15" x14ac:dyDescent="0.2">
      <c r="A59" s="6" t="s">
        <v>3</v>
      </c>
      <c r="B59" s="7">
        <v>0</v>
      </c>
      <c r="C59" s="7">
        <v>0</v>
      </c>
      <c r="D59" s="7">
        <v>0</v>
      </c>
      <c r="E59" s="7">
        <v>0</v>
      </c>
      <c r="F59" s="7">
        <v>0</v>
      </c>
      <c r="G59" s="7">
        <v>0</v>
      </c>
      <c r="H59" s="7">
        <v>0</v>
      </c>
      <c r="I59" s="7">
        <v>0</v>
      </c>
      <c r="J59" s="7">
        <v>0</v>
      </c>
      <c r="K59" s="7">
        <v>0</v>
      </c>
      <c r="L59" s="7">
        <v>0</v>
      </c>
      <c r="M59" s="7">
        <v>0</v>
      </c>
      <c r="N59" s="7">
        <v>0</v>
      </c>
      <c r="O59" s="7">
        <v>0</v>
      </c>
    </row>
    <row r="60" spans="1:15" x14ac:dyDescent="0.2">
      <c r="A60" s="9" t="s">
        <v>22</v>
      </c>
      <c r="B60" s="10">
        <f>B39+B45+B46+B49-B50+B51-B52+B54-B55+B57-B58-B59</f>
        <v>0</v>
      </c>
      <c r="C60" s="10">
        <f>C39+C45+C46+C49-C50+C51-C52+C54-C55+C57-C58-C59</f>
        <v>0</v>
      </c>
      <c r="D60" s="10">
        <f>D39+D45+D46+D49-D50+D51-D52+D54-D55+D57-D58-D59</f>
        <v>0</v>
      </c>
      <c r="E60" s="10">
        <f t="shared" ref="E60:N60" si="33">E39+E45+E46+E49-E50+E51-E52+E54-E55+E57-E58-E59</f>
        <v>0</v>
      </c>
      <c r="F60" s="10">
        <f t="shared" si="33"/>
        <v>0</v>
      </c>
      <c r="G60" s="10">
        <f t="shared" si="33"/>
        <v>0</v>
      </c>
      <c r="H60" s="10">
        <f t="shared" si="33"/>
        <v>0</v>
      </c>
      <c r="I60" s="10">
        <f t="shared" si="33"/>
        <v>0</v>
      </c>
      <c r="J60" s="10">
        <f t="shared" si="33"/>
        <v>0</v>
      </c>
      <c r="K60" s="10">
        <f t="shared" si="33"/>
        <v>0</v>
      </c>
      <c r="L60" s="10">
        <f t="shared" si="33"/>
        <v>0</v>
      </c>
      <c r="M60" s="10">
        <f t="shared" si="33"/>
        <v>0</v>
      </c>
      <c r="N60" s="10">
        <f t="shared" si="33"/>
        <v>0</v>
      </c>
      <c r="O60" s="10">
        <f t="shared" ref="O60" si="34">O39+O45+O46+O49-O50+O51-O52+O54-O55+O57-O58-O59</f>
        <v>0</v>
      </c>
    </row>
    <row r="61" spans="1:15" x14ac:dyDescent="0.2">
      <c r="A61" s="9" t="s">
        <v>23</v>
      </c>
      <c r="B61" s="14">
        <v>0</v>
      </c>
      <c r="C61" s="14">
        <v>0</v>
      </c>
      <c r="D61" s="14">
        <v>0</v>
      </c>
      <c r="E61" s="14">
        <v>0</v>
      </c>
      <c r="F61" s="14">
        <v>0</v>
      </c>
      <c r="G61" s="14">
        <v>0</v>
      </c>
      <c r="H61" s="14">
        <v>0</v>
      </c>
      <c r="I61" s="14">
        <v>0</v>
      </c>
      <c r="J61" s="14">
        <v>0</v>
      </c>
      <c r="K61" s="14">
        <v>0</v>
      </c>
      <c r="L61" s="14">
        <v>0</v>
      </c>
      <c r="M61" s="14">
        <v>0</v>
      </c>
      <c r="N61" s="14">
        <v>0</v>
      </c>
      <c r="O61" s="14">
        <v>0</v>
      </c>
    </row>
    <row r="62" spans="1:15" x14ac:dyDescent="0.2">
      <c r="A62" s="9" t="s">
        <v>130</v>
      </c>
      <c r="B62" s="14">
        <v>0</v>
      </c>
      <c r="C62" s="14">
        <v>0</v>
      </c>
      <c r="D62" s="14">
        <v>0</v>
      </c>
      <c r="E62" s="14">
        <v>0</v>
      </c>
      <c r="F62" s="14">
        <v>0</v>
      </c>
      <c r="G62" s="14">
        <v>0</v>
      </c>
      <c r="H62" s="14">
        <v>0</v>
      </c>
      <c r="I62" s="14">
        <v>0</v>
      </c>
      <c r="J62" s="14">
        <v>0</v>
      </c>
      <c r="K62" s="14">
        <v>0</v>
      </c>
      <c r="L62" s="14">
        <v>0</v>
      </c>
      <c r="M62" s="14">
        <v>0</v>
      </c>
      <c r="N62" s="14">
        <v>0</v>
      </c>
      <c r="O62" s="14">
        <v>0</v>
      </c>
    </row>
    <row r="63" spans="1:15" x14ac:dyDescent="0.2">
      <c r="A63" s="9" t="s">
        <v>24</v>
      </c>
      <c r="B63" s="10">
        <f t="shared" ref="B63:O63" si="35">B11+B18+B19-B22-B25-B26-B27</f>
        <v>0</v>
      </c>
      <c r="C63" s="10">
        <f t="shared" si="35"/>
        <v>0</v>
      </c>
      <c r="D63" s="10">
        <f t="shared" si="35"/>
        <v>0</v>
      </c>
      <c r="E63" s="10">
        <f t="shared" si="35"/>
        <v>0</v>
      </c>
      <c r="F63" s="10">
        <f t="shared" si="35"/>
        <v>0</v>
      </c>
      <c r="G63" s="10">
        <f t="shared" si="35"/>
        <v>0</v>
      </c>
      <c r="H63" s="10">
        <f t="shared" si="35"/>
        <v>0</v>
      </c>
      <c r="I63" s="10">
        <f t="shared" si="35"/>
        <v>0</v>
      </c>
      <c r="J63" s="10">
        <f t="shared" si="35"/>
        <v>0</v>
      </c>
      <c r="K63" s="10">
        <f t="shared" si="35"/>
        <v>0</v>
      </c>
      <c r="L63" s="10">
        <f t="shared" si="35"/>
        <v>0</v>
      </c>
      <c r="M63" s="10">
        <f t="shared" si="35"/>
        <v>0</v>
      </c>
      <c r="N63" s="10">
        <f t="shared" si="35"/>
        <v>0</v>
      </c>
      <c r="O63" s="10">
        <f t="shared" si="35"/>
        <v>0</v>
      </c>
    </row>
    <row r="64" spans="1:15" x14ac:dyDescent="0.2">
      <c r="A64" s="9" t="s">
        <v>17</v>
      </c>
      <c r="B64" s="10">
        <f t="shared" ref="B64:O64" si="36">B11+B18+B19</f>
        <v>0</v>
      </c>
      <c r="C64" s="10">
        <f t="shared" si="36"/>
        <v>0</v>
      </c>
      <c r="D64" s="10">
        <f t="shared" si="36"/>
        <v>0</v>
      </c>
      <c r="E64" s="10">
        <f t="shared" si="36"/>
        <v>0</v>
      </c>
      <c r="F64" s="10">
        <f t="shared" si="36"/>
        <v>0</v>
      </c>
      <c r="G64" s="10">
        <f t="shared" si="36"/>
        <v>0</v>
      </c>
      <c r="H64" s="10">
        <f t="shared" si="36"/>
        <v>0</v>
      </c>
      <c r="I64" s="10">
        <f t="shared" si="36"/>
        <v>0</v>
      </c>
      <c r="J64" s="10">
        <f t="shared" si="36"/>
        <v>0</v>
      </c>
      <c r="K64" s="10">
        <f t="shared" si="36"/>
        <v>0</v>
      </c>
      <c r="L64" s="10">
        <f t="shared" si="36"/>
        <v>0</v>
      </c>
      <c r="M64" s="10">
        <f t="shared" si="36"/>
        <v>0</v>
      </c>
      <c r="N64" s="10">
        <f t="shared" si="36"/>
        <v>0</v>
      </c>
      <c r="O64" s="10">
        <f t="shared" si="36"/>
        <v>0</v>
      </c>
    </row>
    <row r="65" spans="1:15" ht="25.5" x14ac:dyDescent="0.2">
      <c r="A65" s="9" t="s">
        <v>18</v>
      </c>
      <c r="B65" s="10">
        <f>B22+B25+B26+B27+B60</f>
        <v>0</v>
      </c>
      <c r="C65" s="10">
        <f t="shared" ref="C65:O65" si="37">C22+C25+C26+C27+C60</f>
        <v>0</v>
      </c>
      <c r="D65" s="10">
        <f t="shared" si="37"/>
        <v>0</v>
      </c>
      <c r="E65" s="10">
        <f t="shared" si="37"/>
        <v>0</v>
      </c>
      <c r="F65" s="10">
        <f t="shared" si="37"/>
        <v>0</v>
      </c>
      <c r="G65" s="10">
        <f t="shared" si="37"/>
        <v>0</v>
      </c>
      <c r="H65" s="10">
        <f t="shared" si="37"/>
        <v>0</v>
      </c>
      <c r="I65" s="10">
        <f t="shared" si="37"/>
        <v>0</v>
      </c>
      <c r="J65" s="10">
        <f t="shared" si="37"/>
        <v>0</v>
      </c>
      <c r="K65" s="10">
        <f t="shared" si="37"/>
        <v>0</v>
      </c>
      <c r="L65" s="10">
        <f t="shared" si="37"/>
        <v>0</v>
      </c>
      <c r="M65" s="10">
        <f t="shared" si="37"/>
        <v>0</v>
      </c>
      <c r="N65" s="10">
        <f t="shared" si="37"/>
        <v>0</v>
      </c>
      <c r="O65" s="10">
        <f t="shared" si="37"/>
        <v>0</v>
      </c>
    </row>
    <row r="66" spans="1:15" x14ac:dyDescent="0.2">
      <c r="A66" s="83"/>
      <c r="B66" s="80"/>
      <c r="C66" s="80"/>
      <c r="D66" s="80"/>
      <c r="E66" s="80"/>
      <c r="F66" s="80"/>
      <c r="G66" s="80"/>
      <c r="H66" s="80"/>
      <c r="I66" s="80"/>
      <c r="J66" s="80"/>
      <c r="K66" s="80"/>
      <c r="L66" s="80"/>
      <c r="M66" s="80"/>
      <c r="N66" s="80"/>
    </row>
    <row r="67" spans="1:15" x14ac:dyDescent="0.2">
      <c r="A67" s="83"/>
      <c r="B67" s="80"/>
      <c r="C67" s="80"/>
      <c r="D67" s="80"/>
      <c r="E67" s="80"/>
      <c r="F67" s="80"/>
      <c r="G67" s="80"/>
      <c r="H67" s="80"/>
      <c r="I67" s="80"/>
      <c r="J67" s="80"/>
      <c r="K67" s="80"/>
      <c r="L67" s="80"/>
      <c r="M67" s="80"/>
      <c r="N67" s="80"/>
    </row>
    <row r="69" spans="1:15" x14ac:dyDescent="0.2">
      <c r="A69" s="427" t="s">
        <v>274</v>
      </c>
      <c r="B69" s="427"/>
      <c r="C69" s="427"/>
      <c r="D69" s="427"/>
      <c r="E69" s="427"/>
      <c r="F69" s="427"/>
      <c r="G69" s="427"/>
      <c r="H69" s="427"/>
      <c r="I69" s="427"/>
      <c r="J69" s="427"/>
      <c r="K69" s="427"/>
      <c r="L69" s="427"/>
      <c r="M69" s="427"/>
      <c r="N69" s="427"/>
      <c r="O69" s="427"/>
    </row>
    <row r="70" spans="1:15" ht="38.1" customHeight="1" x14ac:dyDescent="0.2">
      <c r="A70" s="429" t="s">
        <v>160</v>
      </c>
      <c r="B70" s="429"/>
      <c r="C70" s="429"/>
      <c r="D70" s="429"/>
      <c r="E70" s="429" t="s">
        <v>137</v>
      </c>
      <c r="F70" s="429"/>
      <c r="G70" s="429"/>
      <c r="H70" s="429"/>
      <c r="I70" s="429"/>
      <c r="J70" s="429"/>
      <c r="K70" s="429"/>
      <c r="L70" s="429"/>
      <c r="M70" s="429"/>
      <c r="N70" s="429"/>
      <c r="O70" s="429"/>
    </row>
    <row r="71" spans="1:15" x14ac:dyDescent="0.2">
      <c r="A71" s="365"/>
      <c r="B71" s="97"/>
      <c r="C71" s="97"/>
      <c r="D71" s="97"/>
      <c r="E71" s="428" t="s">
        <v>87</v>
      </c>
      <c r="F71" s="428"/>
      <c r="G71" s="428"/>
      <c r="H71" s="428"/>
      <c r="I71" s="428"/>
      <c r="J71" s="428"/>
      <c r="K71" s="428"/>
      <c r="L71" s="428"/>
      <c r="M71" s="428"/>
      <c r="N71" s="428"/>
      <c r="O71" s="428"/>
    </row>
    <row r="72" spans="1:15" x14ac:dyDescent="0.2">
      <c r="A72" s="85"/>
      <c r="B72" s="84" t="s">
        <v>176</v>
      </c>
      <c r="C72" s="84" t="s">
        <v>177</v>
      </c>
      <c r="D72" s="84" t="s">
        <v>178</v>
      </c>
      <c r="E72" s="98">
        <v>1</v>
      </c>
      <c r="F72" s="98">
        <v>2</v>
      </c>
      <c r="G72" s="98">
        <v>3</v>
      </c>
      <c r="H72" s="98">
        <v>4</v>
      </c>
      <c r="I72" s="98">
        <v>5</v>
      </c>
      <c r="J72" s="98">
        <v>6</v>
      </c>
      <c r="K72" s="98">
        <v>7</v>
      </c>
      <c r="L72" s="98">
        <v>8</v>
      </c>
      <c r="M72" s="98">
        <v>9</v>
      </c>
      <c r="N72" s="98">
        <v>10</v>
      </c>
      <c r="O72" s="98">
        <v>11</v>
      </c>
    </row>
    <row r="73" spans="1:15" x14ac:dyDescent="0.2">
      <c r="A73" s="2" t="s">
        <v>7</v>
      </c>
      <c r="B73" s="17"/>
      <c r="C73" s="17"/>
      <c r="D73" s="17"/>
      <c r="E73" s="5"/>
      <c r="F73" s="5"/>
      <c r="G73" s="5"/>
      <c r="H73" s="5"/>
      <c r="I73" s="5"/>
      <c r="J73" s="5"/>
      <c r="K73" s="5"/>
      <c r="L73" s="5"/>
      <c r="M73" s="5"/>
      <c r="N73" s="5"/>
      <c r="O73" s="5"/>
    </row>
    <row r="74" spans="1:15" x14ac:dyDescent="0.2">
      <c r="A74" s="6" t="s">
        <v>8</v>
      </c>
      <c r="B74" s="7">
        <f t="shared" ref="B74:D76" si="38">B8</f>
        <v>0</v>
      </c>
      <c r="C74" s="7">
        <f t="shared" si="38"/>
        <v>0</v>
      </c>
      <c r="D74" s="7">
        <f t="shared" si="38"/>
        <v>0</v>
      </c>
      <c r="E74" s="7">
        <v>0</v>
      </c>
      <c r="F74" s="7">
        <v>0</v>
      </c>
      <c r="G74" s="7">
        <v>0</v>
      </c>
      <c r="H74" s="7">
        <v>0</v>
      </c>
      <c r="I74" s="7">
        <v>0</v>
      </c>
      <c r="J74" s="7">
        <v>0</v>
      </c>
      <c r="K74" s="7">
        <v>0</v>
      </c>
      <c r="L74" s="7">
        <v>0</v>
      </c>
      <c r="M74" s="7">
        <v>0</v>
      </c>
      <c r="N74" s="7">
        <v>0</v>
      </c>
      <c r="O74" s="7">
        <v>0</v>
      </c>
    </row>
    <row r="75" spans="1:15" x14ac:dyDescent="0.2">
      <c r="A75" s="6" t="s">
        <v>9</v>
      </c>
      <c r="B75" s="7">
        <f t="shared" si="38"/>
        <v>0</v>
      </c>
      <c r="C75" s="7">
        <f t="shared" si="38"/>
        <v>0</v>
      </c>
      <c r="D75" s="7">
        <f t="shared" si="38"/>
        <v>0</v>
      </c>
      <c r="E75" s="7">
        <v>0</v>
      </c>
      <c r="F75" s="7">
        <v>0</v>
      </c>
      <c r="G75" s="7">
        <v>0</v>
      </c>
      <c r="H75" s="7">
        <v>0</v>
      </c>
      <c r="I75" s="7">
        <v>0</v>
      </c>
      <c r="J75" s="7">
        <v>0</v>
      </c>
      <c r="K75" s="7">
        <v>0</v>
      </c>
      <c r="L75" s="7">
        <v>0</v>
      </c>
      <c r="M75" s="7">
        <v>0</v>
      </c>
      <c r="N75" s="7">
        <v>0</v>
      </c>
      <c r="O75" s="7">
        <v>0</v>
      </c>
    </row>
    <row r="76" spans="1:15" x14ac:dyDescent="0.2">
      <c r="A76" s="6" t="s">
        <v>10</v>
      </c>
      <c r="B76" s="7">
        <f t="shared" si="38"/>
        <v>0</v>
      </c>
      <c r="C76" s="7">
        <f t="shared" si="38"/>
        <v>0</v>
      </c>
      <c r="D76" s="7">
        <f t="shared" si="38"/>
        <v>0</v>
      </c>
      <c r="E76" s="7">
        <v>0</v>
      </c>
      <c r="F76" s="7">
        <v>0</v>
      </c>
      <c r="G76" s="7">
        <v>0</v>
      </c>
      <c r="H76" s="7">
        <v>0</v>
      </c>
      <c r="I76" s="7">
        <v>0</v>
      </c>
      <c r="J76" s="7">
        <v>0</v>
      </c>
      <c r="K76" s="7">
        <v>0</v>
      </c>
      <c r="L76" s="7">
        <v>0</v>
      </c>
      <c r="M76" s="7">
        <v>0</v>
      </c>
      <c r="N76" s="7">
        <v>0</v>
      </c>
      <c r="O76" s="7">
        <v>0</v>
      </c>
    </row>
    <row r="77" spans="1:15" x14ac:dyDescent="0.2">
      <c r="A77" s="95" t="s">
        <v>20</v>
      </c>
      <c r="B77" s="31">
        <f>SUM(B74:B76)</f>
        <v>0</v>
      </c>
      <c r="C77" s="31">
        <f t="shared" ref="C77:O77" si="39">SUM(C74:C76)</f>
        <v>0</v>
      </c>
      <c r="D77" s="31">
        <f t="shared" si="39"/>
        <v>0</v>
      </c>
      <c r="E77" s="31">
        <f t="shared" si="39"/>
        <v>0</v>
      </c>
      <c r="F77" s="31">
        <f t="shared" si="39"/>
        <v>0</v>
      </c>
      <c r="G77" s="31">
        <f t="shared" si="39"/>
        <v>0</v>
      </c>
      <c r="H77" s="31">
        <f t="shared" si="39"/>
        <v>0</v>
      </c>
      <c r="I77" s="31">
        <f t="shared" si="39"/>
        <v>0</v>
      </c>
      <c r="J77" s="31">
        <f t="shared" si="39"/>
        <v>0</v>
      </c>
      <c r="K77" s="31">
        <f t="shared" si="39"/>
        <v>0</v>
      </c>
      <c r="L77" s="31">
        <f t="shared" si="39"/>
        <v>0</v>
      </c>
      <c r="M77" s="31">
        <f t="shared" si="39"/>
        <v>0</v>
      </c>
      <c r="N77" s="31">
        <f t="shared" si="39"/>
        <v>0</v>
      </c>
      <c r="O77" s="31">
        <f t="shared" si="39"/>
        <v>0</v>
      </c>
    </row>
    <row r="78" spans="1:15" x14ac:dyDescent="0.2">
      <c r="A78" s="9" t="s">
        <v>11</v>
      </c>
      <c r="B78" s="26"/>
      <c r="C78" s="26"/>
      <c r="D78" s="26"/>
      <c r="E78" s="26"/>
      <c r="F78" s="26"/>
      <c r="G78" s="26"/>
      <c r="H78" s="26"/>
      <c r="I78" s="26"/>
      <c r="J78" s="26"/>
      <c r="K78" s="26"/>
      <c r="L78" s="26"/>
      <c r="M78" s="26"/>
      <c r="N78" s="26"/>
      <c r="O78" s="26"/>
    </row>
    <row r="79" spans="1:15" x14ac:dyDescent="0.2">
      <c r="A79" s="6" t="s">
        <v>0</v>
      </c>
      <c r="B79" s="7">
        <f t="shared" ref="B79:D83" si="40">B13</f>
        <v>0</v>
      </c>
      <c r="C79" s="7">
        <f t="shared" si="40"/>
        <v>0</v>
      </c>
      <c r="D79" s="7">
        <f t="shared" si="40"/>
        <v>0</v>
      </c>
      <c r="E79" s="7">
        <v>0</v>
      </c>
      <c r="F79" s="7">
        <v>0</v>
      </c>
      <c r="G79" s="7">
        <v>0</v>
      </c>
      <c r="H79" s="7">
        <v>0</v>
      </c>
      <c r="I79" s="7">
        <v>0</v>
      </c>
      <c r="J79" s="7">
        <v>0</v>
      </c>
      <c r="K79" s="7">
        <v>0</v>
      </c>
      <c r="L79" s="7">
        <v>0</v>
      </c>
      <c r="M79" s="7">
        <v>0</v>
      </c>
      <c r="N79" s="7">
        <v>0</v>
      </c>
      <c r="O79" s="7">
        <v>0</v>
      </c>
    </row>
    <row r="80" spans="1:15" x14ac:dyDescent="0.2">
      <c r="A80" s="6" t="s">
        <v>6</v>
      </c>
      <c r="B80" s="7">
        <f t="shared" si="40"/>
        <v>0</v>
      </c>
      <c r="C80" s="7">
        <f t="shared" si="40"/>
        <v>0</v>
      </c>
      <c r="D80" s="7">
        <f t="shared" si="40"/>
        <v>0</v>
      </c>
      <c r="E80" s="7">
        <v>0</v>
      </c>
      <c r="F80" s="7">
        <v>0</v>
      </c>
      <c r="G80" s="7">
        <v>0</v>
      </c>
      <c r="H80" s="7">
        <v>0</v>
      </c>
      <c r="I80" s="7">
        <v>0</v>
      </c>
      <c r="J80" s="7">
        <v>0</v>
      </c>
      <c r="K80" s="7">
        <v>0</v>
      </c>
      <c r="L80" s="7">
        <v>0</v>
      </c>
      <c r="M80" s="7">
        <v>0</v>
      </c>
      <c r="N80" s="7">
        <v>0</v>
      </c>
      <c r="O80" s="7">
        <v>0</v>
      </c>
    </row>
    <row r="81" spans="1:15" ht="51" x14ac:dyDescent="0.2">
      <c r="A81" s="6" t="s">
        <v>473</v>
      </c>
      <c r="B81" s="7">
        <f t="shared" si="40"/>
        <v>0</v>
      </c>
      <c r="C81" s="7">
        <f t="shared" si="40"/>
        <v>0</v>
      </c>
      <c r="D81" s="7">
        <f t="shared" si="40"/>
        <v>0</v>
      </c>
      <c r="E81" s="7">
        <v>0</v>
      </c>
      <c r="F81" s="7">
        <v>0</v>
      </c>
      <c r="G81" s="7">
        <v>0</v>
      </c>
      <c r="H81" s="7">
        <v>0</v>
      </c>
      <c r="I81" s="7">
        <v>0</v>
      </c>
      <c r="J81" s="7">
        <v>0</v>
      </c>
      <c r="K81" s="7">
        <v>0</v>
      </c>
      <c r="L81" s="7">
        <v>0</v>
      </c>
      <c r="M81" s="7">
        <v>0</v>
      </c>
      <c r="N81" s="7">
        <v>0</v>
      </c>
      <c r="O81" s="7">
        <v>0</v>
      </c>
    </row>
    <row r="82" spans="1:15" x14ac:dyDescent="0.2">
      <c r="A82" s="6" t="s">
        <v>174</v>
      </c>
      <c r="B82" s="7">
        <f t="shared" si="40"/>
        <v>0</v>
      </c>
      <c r="C82" s="7">
        <f t="shared" si="40"/>
        <v>0</v>
      </c>
      <c r="D82" s="7">
        <f t="shared" si="40"/>
        <v>0</v>
      </c>
      <c r="E82" s="7">
        <v>0</v>
      </c>
      <c r="F82" s="7">
        <v>0</v>
      </c>
      <c r="G82" s="7">
        <v>0</v>
      </c>
      <c r="H82" s="7">
        <v>0</v>
      </c>
      <c r="I82" s="7">
        <v>0</v>
      </c>
      <c r="J82" s="7">
        <v>0</v>
      </c>
      <c r="K82" s="7">
        <v>0</v>
      </c>
      <c r="L82" s="7">
        <v>0</v>
      </c>
      <c r="M82" s="7">
        <v>0</v>
      </c>
      <c r="N82" s="7">
        <v>0</v>
      </c>
      <c r="O82" s="7">
        <v>0</v>
      </c>
    </row>
    <row r="83" spans="1:15" x14ac:dyDescent="0.2">
      <c r="A83" s="6" t="s">
        <v>5</v>
      </c>
      <c r="B83" s="7">
        <f t="shared" si="40"/>
        <v>0</v>
      </c>
      <c r="C83" s="7">
        <f t="shared" si="40"/>
        <v>0</v>
      </c>
      <c r="D83" s="7">
        <f t="shared" si="40"/>
        <v>0</v>
      </c>
      <c r="E83" s="7">
        <v>0</v>
      </c>
      <c r="F83" s="7">
        <v>0</v>
      </c>
      <c r="G83" s="7">
        <v>0</v>
      </c>
      <c r="H83" s="7">
        <v>0</v>
      </c>
      <c r="I83" s="7">
        <v>0</v>
      </c>
      <c r="J83" s="7">
        <v>0</v>
      </c>
      <c r="K83" s="7">
        <v>0</v>
      </c>
      <c r="L83" s="7">
        <v>0</v>
      </c>
      <c r="M83" s="7">
        <v>0</v>
      </c>
      <c r="N83" s="7">
        <v>0</v>
      </c>
      <c r="O83" s="7">
        <v>0</v>
      </c>
    </row>
    <row r="84" spans="1:15" x14ac:dyDescent="0.2">
      <c r="A84" s="95" t="s">
        <v>21</v>
      </c>
      <c r="B84" s="31">
        <f t="shared" ref="B84:D84" si="41">SUM(B79:B83)</f>
        <v>0</v>
      </c>
      <c r="C84" s="31">
        <f t="shared" si="41"/>
        <v>0</v>
      </c>
      <c r="D84" s="31">
        <f t="shared" si="41"/>
        <v>0</v>
      </c>
      <c r="E84" s="31">
        <f>SUM(E79:E83)</f>
        <v>0</v>
      </c>
      <c r="F84" s="31">
        <f t="shared" ref="F84:O84" si="42">SUM(F79:F83)</f>
        <v>0</v>
      </c>
      <c r="G84" s="31">
        <f t="shared" si="42"/>
        <v>0</v>
      </c>
      <c r="H84" s="31">
        <f t="shared" si="42"/>
        <v>0</v>
      </c>
      <c r="I84" s="31">
        <f t="shared" si="42"/>
        <v>0</v>
      </c>
      <c r="J84" s="31">
        <f t="shared" si="42"/>
        <v>0</v>
      </c>
      <c r="K84" s="31">
        <f t="shared" si="42"/>
        <v>0</v>
      </c>
      <c r="L84" s="31">
        <f t="shared" si="42"/>
        <v>0</v>
      </c>
      <c r="M84" s="31">
        <f t="shared" si="42"/>
        <v>0</v>
      </c>
      <c r="N84" s="31">
        <f t="shared" si="42"/>
        <v>0</v>
      </c>
      <c r="O84" s="31">
        <f t="shared" si="42"/>
        <v>0</v>
      </c>
    </row>
    <row r="85" spans="1:15" x14ac:dyDescent="0.2">
      <c r="A85" s="9" t="s">
        <v>4</v>
      </c>
      <c r="B85" s="31">
        <f t="shared" ref="B85:D85" si="43">B86+B87</f>
        <v>0</v>
      </c>
      <c r="C85" s="31">
        <f t="shared" si="43"/>
        <v>0</v>
      </c>
      <c r="D85" s="31">
        <f t="shared" si="43"/>
        <v>0</v>
      </c>
      <c r="E85" s="31">
        <f t="shared" ref="E85:N85" si="44">E86+E87</f>
        <v>0</v>
      </c>
      <c r="F85" s="31">
        <f t="shared" si="44"/>
        <v>0</v>
      </c>
      <c r="G85" s="31">
        <f t="shared" si="44"/>
        <v>0</v>
      </c>
      <c r="H85" s="31">
        <f t="shared" si="44"/>
        <v>0</v>
      </c>
      <c r="I85" s="31">
        <f t="shared" si="44"/>
        <v>0</v>
      </c>
      <c r="J85" s="31">
        <f t="shared" si="44"/>
        <v>0</v>
      </c>
      <c r="K85" s="31">
        <f t="shared" si="44"/>
        <v>0</v>
      </c>
      <c r="L85" s="31">
        <f t="shared" si="44"/>
        <v>0</v>
      </c>
      <c r="M85" s="31">
        <f t="shared" si="44"/>
        <v>0</v>
      </c>
      <c r="N85" s="31">
        <f t="shared" si="44"/>
        <v>0</v>
      </c>
      <c r="O85" s="31">
        <f t="shared" ref="O85" si="45">O86+O87</f>
        <v>0</v>
      </c>
    </row>
    <row r="86" spans="1:15" ht="25.5" x14ac:dyDescent="0.2">
      <c r="A86" s="6" t="s">
        <v>118</v>
      </c>
      <c r="B86" s="7">
        <f t="shared" ref="B86:D88" si="46">B20</f>
        <v>0</v>
      </c>
      <c r="C86" s="7">
        <f t="shared" si="46"/>
        <v>0</v>
      </c>
      <c r="D86" s="7">
        <f t="shared" si="46"/>
        <v>0</v>
      </c>
      <c r="E86" s="7">
        <v>0</v>
      </c>
      <c r="F86" s="7">
        <v>0</v>
      </c>
      <c r="G86" s="7">
        <v>0</v>
      </c>
      <c r="H86" s="7">
        <v>0</v>
      </c>
      <c r="I86" s="7">
        <v>0</v>
      </c>
      <c r="J86" s="7">
        <v>0</v>
      </c>
      <c r="K86" s="7">
        <v>0</v>
      </c>
      <c r="L86" s="7">
        <v>0</v>
      </c>
      <c r="M86" s="7">
        <v>0</v>
      </c>
      <c r="N86" s="7">
        <v>0</v>
      </c>
      <c r="O86" s="7">
        <v>0</v>
      </c>
    </row>
    <row r="87" spans="1:15" ht="25.5" x14ac:dyDescent="0.2">
      <c r="A87" s="6" t="s">
        <v>119</v>
      </c>
      <c r="B87" s="7">
        <f t="shared" si="46"/>
        <v>0</v>
      </c>
      <c r="C87" s="7">
        <f t="shared" si="46"/>
        <v>0</v>
      </c>
      <c r="D87" s="7">
        <f t="shared" si="46"/>
        <v>0</v>
      </c>
      <c r="E87" s="7">
        <v>0</v>
      </c>
      <c r="F87" s="7">
        <v>0</v>
      </c>
      <c r="G87" s="7">
        <v>0</v>
      </c>
      <c r="H87" s="7">
        <v>0</v>
      </c>
      <c r="I87" s="7">
        <v>0</v>
      </c>
      <c r="J87" s="7">
        <v>0</v>
      </c>
      <c r="K87" s="7">
        <v>0</v>
      </c>
      <c r="L87" s="7">
        <v>0</v>
      </c>
      <c r="M87" s="7">
        <v>0</v>
      </c>
      <c r="N87" s="7">
        <v>0</v>
      </c>
      <c r="O87" s="7">
        <v>0</v>
      </c>
    </row>
    <row r="88" spans="1:15" ht="38.25" x14ac:dyDescent="0.2">
      <c r="A88" s="9" t="s">
        <v>126</v>
      </c>
      <c r="B88" s="7">
        <f t="shared" si="46"/>
        <v>0</v>
      </c>
      <c r="C88" s="7">
        <f t="shared" si="46"/>
        <v>0</v>
      </c>
      <c r="D88" s="7">
        <f t="shared" si="46"/>
        <v>0</v>
      </c>
      <c r="E88" s="7">
        <v>0</v>
      </c>
      <c r="F88" s="7">
        <v>0</v>
      </c>
      <c r="G88" s="7">
        <v>0</v>
      </c>
      <c r="H88" s="7">
        <v>0</v>
      </c>
      <c r="I88" s="7">
        <v>0</v>
      </c>
      <c r="J88" s="7">
        <v>0</v>
      </c>
      <c r="K88" s="7">
        <v>0</v>
      </c>
      <c r="L88" s="7">
        <v>0</v>
      </c>
      <c r="M88" s="7">
        <v>0</v>
      </c>
      <c r="N88" s="7">
        <v>0</v>
      </c>
      <c r="O88" s="7">
        <v>0</v>
      </c>
    </row>
    <row r="89" spans="1:15" ht="25.5" x14ac:dyDescent="0.2">
      <c r="A89" s="9" t="s">
        <v>134</v>
      </c>
      <c r="B89" s="10">
        <f t="shared" ref="B89:O89" si="47">B84+B86-B88-B95-B98-B101</f>
        <v>0</v>
      </c>
      <c r="C89" s="10">
        <f t="shared" si="47"/>
        <v>0</v>
      </c>
      <c r="D89" s="10">
        <f t="shared" si="47"/>
        <v>0</v>
      </c>
      <c r="E89" s="10">
        <f t="shared" si="47"/>
        <v>0</v>
      </c>
      <c r="F89" s="10">
        <f t="shared" si="47"/>
        <v>0</v>
      </c>
      <c r="G89" s="10">
        <f t="shared" si="47"/>
        <v>0</v>
      </c>
      <c r="H89" s="10">
        <f t="shared" si="47"/>
        <v>0</v>
      </c>
      <c r="I89" s="10">
        <f t="shared" si="47"/>
        <v>0</v>
      </c>
      <c r="J89" s="10">
        <f t="shared" si="47"/>
        <v>0</v>
      </c>
      <c r="K89" s="10">
        <f t="shared" si="47"/>
        <v>0</v>
      </c>
      <c r="L89" s="10">
        <f t="shared" si="47"/>
        <v>0</v>
      </c>
      <c r="M89" s="10">
        <f t="shared" si="47"/>
        <v>0</v>
      </c>
      <c r="N89" s="10">
        <f t="shared" si="47"/>
        <v>0</v>
      </c>
      <c r="O89" s="10">
        <f t="shared" si="47"/>
        <v>0</v>
      </c>
    </row>
    <row r="90" spans="1:15" ht="25.5" x14ac:dyDescent="0.2">
      <c r="A90" s="9" t="s">
        <v>12</v>
      </c>
      <c r="B90" s="12">
        <f t="shared" ref="B90:O90" si="48">B77+B89+B87</f>
        <v>0</v>
      </c>
      <c r="C90" s="12">
        <f t="shared" si="48"/>
        <v>0</v>
      </c>
      <c r="D90" s="12">
        <f t="shared" si="48"/>
        <v>0</v>
      </c>
      <c r="E90" s="12">
        <f t="shared" si="48"/>
        <v>0</v>
      </c>
      <c r="F90" s="12">
        <f t="shared" si="48"/>
        <v>0</v>
      </c>
      <c r="G90" s="12">
        <f t="shared" si="48"/>
        <v>0</v>
      </c>
      <c r="H90" s="12">
        <f t="shared" si="48"/>
        <v>0</v>
      </c>
      <c r="I90" s="12">
        <f t="shared" si="48"/>
        <v>0</v>
      </c>
      <c r="J90" s="12">
        <f t="shared" si="48"/>
        <v>0</v>
      </c>
      <c r="K90" s="12">
        <f t="shared" si="48"/>
        <v>0</v>
      </c>
      <c r="L90" s="12">
        <f t="shared" si="48"/>
        <v>0</v>
      </c>
      <c r="M90" s="12">
        <f t="shared" si="48"/>
        <v>0</v>
      </c>
      <c r="N90" s="12">
        <f t="shared" si="48"/>
        <v>0</v>
      </c>
      <c r="O90" s="12">
        <f t="shared" si="48"/>
        <v>0</v>
      </c>
    </row>
    <row r="91" spans="1:15" ht="38.25" x14ac:dyDescent="0.2">
      <c r="A91" s="9" t="s">
        <v>131</v>
      </c>
      <c r="B91" s="7">
        <f t="shared" ref="B91:D92" si="49">B25</f>
        <v>0</v>
      </c>
      <c r="C91" s="7">
        <f t="shared" si="49"/>
        <v>0</v>
      </c>
      <c r="D91" s="7">
        <f t="shared" si="49"/>
        <v>0</v>
      </c>
      <c r="E91" s="7">
        <v>0</v>
      </c>
      <c r="F91" s="7">
        <v>0</v>
      </c>
      <c r="G91" s="7">
        <v>0</v>
      </c>
      <c r="H91" s="7">
        <v>0</v>
      </c>
      <c r="I91" s="7">
        <v>0</v>
      </c>
      <c r="J91" s="7">
        <v>0</v>
      </c>
      <c r="K91" s="7">
        <v>0</v>
      </c>
      <c r="L91" s="7">
        <v>0</v>
      </c>
      <c r="M91" s="7">
        <v>0</v>
      </c>
      <c r="N91" s="7">
        <v>0</v>
      </c>
      <c r="O91" s="7">
        <v>0</v>
      </c>
    </row>
    <row r="92" spans="1:15" x14ac:dyDescent="0.2">
      <c r="A92" s="9" t="s">
        <v>135</v>
      </c>
      <c r="B92" s="7">
        <f t="shared" si="49"/>
        <v>0</v>
      </c>
      <c r="C92" s="7">
        <f t="shared" si="49"/>
        <v>0</v>
      </c>
      <c r="D92" s="7">
        <f t="shared" si="49"/>
        <v>0</v>
      </c>
      <c r="E92" s="7">
        <v>0</v>
      </c>
      <c r="F92" s="7">
        <v>0</v>
      </c>
      <c r="G92" s="7">
        <v>0</v>
      </c>
      <c r="H92" s="7">
        <v>0</v>
      </c>
      <c r="I92" s="7">
        <v>0</v>
      </c>
      <c r="J92" s="7">
        <v>0</v>
      </c>
      <c r="K92" s="7">
        <v>0</v>
      </c>
      <c r="L92" s="7">
        <v>0</v>
      </c>
      <c r="M92" s="7">
        <v>0</v>
      </c>
      <c r="N92" s="7">
        <v>0</v>
      </c>
      <c r="O92" s="7">
        <v>0</v>
      </c>
    </row>
    <row r="93" spans="1:15" x14ac:dyDescent="0.2">
      <c r="A93" s="9" t="s">
        <v>13</v>
      </c>
      <c r="B93" s="32">
        <f>B94+B97+B100+B103</f>
        <v>0</v>
      </c>
      <c r="C93" s="32">
        <f t="shared" ref="C93:O93" si="50">C94+C97+C100+C103</f>
        <v>0</v>
      </c>
      <c r="D93" s="32">
        <f t="shared" si="50"/>
        <v>0</v>
      </c>
      <c r="E93" s="32">
        <f t="shared" si="50"/>
        <v>0</v>
      </c>
      <c r="F93" s="32">
        <f t="shared" si="50"/>
        <v>0</v>
      </c>
      <c r="G93" s="32">
        <f t="shared" si="50"/>
        <v>0</v>
      </c>
      <c r="H93" s="32">
        <f t="shared" si="50"/>
        <v>0</v>
      </c>
      <c r="I93" s="32">
        <f t="shared" si="50"/>
        <v>0</v>
      </c>
      <c r="J93" s="32">
        <f t="shared" si="50"/>
        <v>0</v>
      </c>
      <c r="K93" s="32">
        <f t="shared" si="50"/>
        <v>0</v>
      </c>
      <c r="L93" s="32">
        <f t="shared" si="50"/>
        <v>0</v>
      </c>
      <c r="M93" s="32">
        <f t="shared" si="50"/>
        <v>0</v>
      </c>
      <c r="N93" s="32">
        <f t="shared" si="50"/>
        <v>0</v>
      </c>
      <c r="O93" s="32">
        <f t="shared" si="50"/>
        <v>0</v>
      </c>
    </row>
    <row r="94" spans="1:15" ht="25.5" x14ac:dyDescent="0.2">
      <c r="A94" s="6" t="s">
        <v>493</v>
      </c>
      <c r="B94" s="32">
        <f t="shared" ref="B94:O94" si="51">B95+B96</f>
        <v>0</v>
      </c>
      <c r="C94" s="32">
        <f t="shared" si="51"/>
        <v>0</v>
      </c>
      <c r="D94" s="32">
        <f t="shared" si="51"/>
        <v>0</v>
      </c>
      <c r="E94" s="32">
        <f t="shared" si="51"/>
        <v>0</v>
      </c>
      <c r="F94" s="32">
        <f t="shared" si="51"/>
        <v>0</v>
      </c>
      <c r="G94" s="32">
        <f t="shared" si="51"/>
        <v>0</v>
      </c>
      <c r="H94" s="32">
        <f t="shared" si="51"/>
        <v>0</v>
      </c>
      <c r="I94" s="32">
        <f t="shared" si="51"/>
        <v>0</v>
      </c>
      <c r="J94" s="32">
        <f t="shared" si="51"/>
        <v>0</v>
      </c>
      <c r="K94" s="32">
        <f t="shared" si="51"/>
        <v>0</v>
      </c>
      <c r="L94" s="32">
        <f t="shared" si="51"/>
        <v>0</v>
      </c>
      <c r="M94" s="32">
        <f t="shared" si="51"/>
        <v>0</v>
      </c>
      <c r="N94" s="32">
        <f t="shared" si="51"/>
        <v>0</v>
      </c>
      <c r="O94" s="32">
        <f t="shared" si="51"/>
        <v>0</v>
      </c>
    </row>
    <row r="95" spans="1:15" ht="25.5" x14ac:dyDescent="0.2">
      <c r="A95" s="6" t="s">
        <v>116</v>
      </c>
      <c r="B95" s="7">
        <f t="shared" ref="B95:D96" si="52">B29</f>
        <v>0</v>
      </c>
      <c r="C95" s="7">
        <f t="shared" si="52"/>
        <v>0</v>
      </c>
      <c r="D95" s="7">
        <f t="shared" si="52"/>
        <v>0</v>
      </c>
      <c r="E95" s="7">
        <v>0</v>
      </c>
      <c r="F95" s="7">
        <v>0</v>
      </c>
      <c r="G95" s="7">
        <v>0</v>
      </c>
      <c r="H95" s="7">
        <v>0</v>
      </c>
      <c r="I95" s="7">
        <v>0</v>
      </c>
      <c r="J95" s="7">
        <v>0</v>
      </c>
      <c r="K95" s="7">
        <v>0</v>
      </c>
      <c r="L95" s="7">
        <v>0</v>
      </c>
      <c r="M95" s="7">
        <v>0</v>
      </c>
      <c r="N95" s="7">
        <v>0</v>
      </c>
      <c r="O95" s="7">
        <v>0</v>
      </c>
    </row>
    <row r="96" spans="1:15" ht="25.5" x14ac:dyDescent="0.2">
      <c r="A96" s="6" t="s">
        <v>117</v>
      </c>
      <c r="B96" s="7">
        <f t="shared" si="52"/>
        <v>0</v>
      </c>
      <c r="C96" s="7">
        <f t="shared" si="52"/>
        <v>0</v>
      </c>
      <c r="D96" s="7">
        <f t="shared" si="52"/>
        <v>0</v>
      </c>
      <c r="E96" s="7">
        <v>0</v>
      </c>
      <c r="F96" s="7">
        <v>0</v>
      </c>
      <c r="G96" s="7">
        <v>0</v>
      </c>
      <c r="H96" s="7">
        <v>0</v>
      </c>
      <c r="I96" s="7">
        <v>0</v>
      </c>
      <c r="J96" s="7">
        <v>0</v>
      </c>
      <c r="K96" s="7">
        <v>0</v>
      </c>
      <c r="L96" s="7">
        <v>0</v>
      </c>
      <c r="M96" s="7">
        <v>0</v>
      </c>
      <c r="N96" s="7">
        <v>0</v>
      </c>
      <c r="O96" s="7">
        <v>0</v>
      </c>
    </row>
    <row r="97" spans="1:15" ht="25.5" x14ac:dyDescent="0.2">
      <c r="A97" s="6" t="s">
        <v>494</v>
      </c>
      <c r="B97" s="32">
        <f t="shared" ref="B97:D97" si="53">B98+B99</f>
        <v>0</v>
      </c>
      <c r="C97" s="32">
        <f t="shared" si="53"/>
        <v>0</v>
      </c>
      <c r="D97" s="32">
        <f t="shared" si="53"/>
        <v>0</v>
      </c>
      <c r="E97" s="32">
        <f t="shared" ref="E97:N97" si="54">E98+E99</f>
        <v>0</v>
      </c>
      <c r="F97" s="32">
        <f t="shared" si="54"/>
        <v>0</v>
      </c>
      <c r="G97" s="32">
        <f t="shared" si="54"/>
        <v>0</v>
      </c>
      <c r="H97" s="32">
        <f t="shared" si="54"/>
        <v>0</v>
      </c>
      <c r="I97" s="32">
        <f t="shared" si="54"/>
        <v>0</v>
      </c>
      <c r="J97" s="32">
        <f t="shared" si="54"/>
        <v>0</v>
      </c>
      <c r="K97" s="32">
        <f t="shared" si="54"/>
        <v>0</v>
      </c>
      <c r="L97" s="32">
        <f t="shared" si="54"/>
        <v>0</v>
      </c>
      <c r="M97" s="32">
        <f t="shared" si="54"/>
        <v>0</v>
      </c>
      <c r="N97" s="32">
        <f t="shared" si="54"/>
        <v>0</v>
      </c>
      <c r="O97" s="32">
        <f t="shared" ref="O97" si="55">O98+O99</f>
        <v>0</v>
      </c>
    </row>
    <row r="98" spans="1:15" ht="25.5" x14ac:dyDescent="0.2">
      <c r="A98" s="6" t="s">
        <v>122</v>
      </c>
      <c r="B98" s="7">
        <f t="shared" ref="B98:D99" si="56">B32</f>
        <v>0</v>
      </c>
      <c r="C98" s="7">
        <f t="shared" si="56"/>
        <v>0</v>
      </c>
      <c r="D98" s="7">
        <f t="shared" si="56"/>
        <v>0</v>
      </c>
      <c r="E98" s="7">
        <v>0</v>
      </c>
      <c r="F98" s="7">
        <v>0</v>
      </c>
      <c r="G98" s="7">
        <v>0</v>
      </c>
      <c r="H98" s="7">
        <v>0</v>
      </c>
      <c r="I98" s="7">
        <v>0</v>
      </c>
      <c r="J98" s="7">
        <v>0</v>
      </c>
      <c r="K98" s="7">
        <v>0</v>
      </c>
      <c r="L98" s="7">
        <v>0</v>
      </c>
      <c r="M98" s="7">
        <v>0</v>
      </c>
      <c r="N98" s="7">
        <v>0</v>
      </c>
      <c r="O98" s="7">
        <v>0</v>
      </c>
    </row>
    <row r="99" spans="1:15" ht="25.5" x14ac:dyDescent="0.2">
      <c r="A99" s="6" t="s">
        <v>123</v>
      </c>
      <c r="B99" s="7">
        <f t="shared" si="56"/>
        <v>0</v>
      </c>
      <c r="C99" s="7">
        <f t="shared" si="56"/>
        <v>0</v>
      </c>
      <c r="D99" s="7">
        <f t="shared" si="56"/>
        <v>0</v>
      </c>
      <c r="E99" s="7">
        <v>0</v>
      </c>
      <c r="F99" s="7">
        <v>0</v>
      </c>
      <c r="G99" s="7">
        <v>0</v>
      </c>
      <c r="H99" s="7">
        <v>0</v>
      </c>
      <c r="I99" s="7">
        <v>0</v>
      </c>
      <c r="J99" s="7">
        <v>0</v>
      </c>
      <c r="K99" s="7">
        <v>0</v>
      </c>
      <c r="L99" s="7">
        <v>0</v>
      </c>
      <c r="M99" s="7">
        <v>0</v>
      </c>
      <c r="N99" s="7">
        <v>0</v>
      </c>
      <c r="O99" s="7">
        <v>0</v>
      </c>
    </row>
    <row r="100" spans="1:15" ht="38.25" x14ac:dyDescent="0.2">
      <c r="A100" s="9" t="s">
        <v>124</v>
      </c>
      <c r="B100" s="32">
        <f t="shared" ref="B100:D100" si="57">B101+B102</f>
        <v>0</v>
      </c>
      <c r="C100" s="32">
        <f t="shared" si="57"/>
        <v>0</v>
      </c>
      <c r="D100" s="32">
        <f t="shared" si="57"/>
        <v>0</v>
      </c>
      <c r="E100" s="32">
        <f t="shared" ref="E100:N100" si="58">E101+E102</f>
        <v>0</v>
      </c>
      <c r="F100" s="32">
        <f t="shared" si="58"/>
        <v>0</v>
      </c>
      <c r="G100" s="32">
        <f t="shared" si="58"/>
        <v>0</v>
      </c>
      <c r="H100" s="32">
        <f t="shared" si="58"/>
        <v>0</v>
      </c>
      <c r="I100" s="32">
        <f t="shared" si="58"/>
        <v>0</v>
      </c>
      <c r="J100" s="32">
        <f t="shared" si="58"/>
        <v>0</v>
      </c>
      <c r="K100" s="32">
        <f t="shared" si="58"/>
        <v>0</v>
      </c>
      <c r="L100" s="32">
        <f t="shared" si="58"/>
        <v>0</v>
      </c>
      <c r="M100" s="32">
        <f t="shared" si="58"/>
        <v>0</v>
      </c>
      <c r="N100" s="32">
        <f t="shared" si="58"/>
        <v>0</v>
      </c>
      <c r="O100" s="32">
        <f t="shared" ref="O100" si="59">O101+O102</f>
        <v>0</v>
      </c>
    </row>
    <row r="101" spans="1:15" ht="25.5" x14ac:dyDescent="0.2">
      <c r="A101" s="6" t="s">
        <v>116</v>
      </c>
      <c r="B101" s="7">
        <f t="shared" ref="B101:D103" si="60">B35</f>
        <v>0</v>
      </c>
      <c r="C101" s="7">
        <f t="shared" si="60"/>
        <v>0</v>
      </c>
      <c r="D101" s="7">
        <f t="shared" si="60"/>
        <v>0</v>
      </c>
      <c r="E101" s="7">
        <v>0</v>
      </c>
      <c r="F101" s="7">
        <v>0</v>
      </c>
      <c r="G101" s="7">
        <v>0</v>
      </c>
      <c r="H101" s="7">
        <v>0</v>
      </c>
      <c r="I101" s="7">
        <v>0</v>
      </c>
      <c r="J101" s="7">
        <v>0</v>
      </c>
      <c r="K101" s="7">
        <v>0</v>
      </c>
      <c r="L101" s="7">
        <v>0</v>
      </c>
      <c r="M101" s="7">
        <v>0</v>
      </c>
      <c r="N101" s="7">
        <v>0</v>
      </c>
      <c r="O101" s="7">
        <v>0</v>
      </c>
    </row>
    <row r="102" spans="1:15" ht="25.5" x14ac:dyDescent="0.2">
      <c r="A102" s="6" t="s">
        <v>117</v>
      </c>
      <c r="B102" s="7">
        <f t="shared" si="60"/>
        <v>0</v>
      </c>
      <c r="C102" s="7">
        <f t="shared" si="60"/>
        <v>0</v>
      </c>
      <c r="D102" s="7">
        <f t="shared" si="60"/>
        <v>0</v>
      </c>
      <c r="E102" s="7">
        <v>0</v>
      </c>
      <c r="F102" s="7">
        <v>0</v>
      </c>
      <c r="G102" s="7">
        <v>0</v>
      </c>
      <c r="H102" s="7">
        <v>0</v>
      </c>
      <c r="I102" s="7">
        <v>0</v>
      </c>
      <c r="J102" s="7">
        <v>0</v>
      </c>
      <c r="K102" s="7">
        <v>0</v>
      </c>
      <c r="L102" s="7">
        <v>0</v>
      </c>
      <c r="M102" s="7">
        <v>0</v>
      </c>
      <c r="N102" s="7">
        <v>0</v>
      </c>
      <c r="O102" s="7">
        <v>0</v>
      </c>
    </row>
    <row r="103" spans="1:15" x14ac:dyDescent="0.2">
      <c r="A103" s="6" t="s">
        <v>125</v>
      </c>
      <c r="B103" s="7">
        <f t="shared" si="60"/>
        <v>0</v>
      </c>
      <c r="C103" s="7">
        <f t="shared" si="60"/>
        <v>0</v>
      </c>
      <c r="D103" s="7">
        <f t="shared" si="60"/>
        <v>0</v>
      </c>
      <c r="E103" s="7">
        <v>0</v>
      </c>
      <c r="F103" s="7">
        <v>0</v>
      </c>
      <c r="G103" s="7">
        <v>0</v>
      </c>
      <c r="H103" s="7">
        <v>0</v>
      </c>
      <c r="I103" s="7">
        <v>0</v>
      </c>
      <c r="J103" s="7">
        <v>0</v>
      </c>
      <c r="K103" s="7">
        <v>0</v>
      </c>
      <c r="L103" s="7">
        <v>0</v>
      </c>
      <c r="M103" s="7">
        <v>0</v>
      </c>
      <c r="N103" s="7">
        <v>0</v>
      </c>
      <c r="O103" s="7">
        <v>0</v>
      </c>
    </row>
    <row r="104" spans="1:15" x14ac:dyDescent="0.2">
      <c r="A104" s="9" t="s">
        <v>14</v>
      </c>
      <c r="B104" s="26"/>
      <c r="C104" s="26"/>
      <c r="D104" s="26"/>
      <c r="E104" s="26"/>
      <c r="F104" s="26"/>
      <c r="G104" s="26"/>
      <c r="H104" s="26"/>
      <c r="I104" s="26"/>
      <c r="J104" s="26"/>
      <c r="K104" s="26"/>
      <c r="L104" s="26"/>
      <c r="M104" s="26"/>
      <c r="N104" s="26"/>
      <c r="O104" s="26"/>
    </row>
    <row r="105" spans="1:15" x14ac:dyDescent="0.2">
      <c r="A105" s="6" t="s">
        <v>86</v>
      </c>
      <c r="B105" s="13">
        <f t="shared" ref="B105:D105" si="61">SUM(B106:B110)</f>
        <v>0</v>
      </c>
      <c r="C105" s="13">
        <f t="shared" si="61"/>
        <v>0</v>
      </c>
      <c r="D105" s="13">
        <f t="shared" si="61"/>
        <v>0</v>
      </c>
      <c r="E105" s="13">
        <f t="shared" ref="E105:N105" si="62">SUM(E106:E110)</f>
        <v>0</v>
      </c>
      <c r="F105" s="13">
        <f t="shared" si="62"/>
        <v>0</v>
      </c>
      <c r="G105" s="13">
        <f t="shared" si="62"/>
        <v>0</v>
      </c>
      <c r="H105" s="13">
        <f t="shared" si="62"/>
        <v>0</v>
      </c>
      <c r="I105" s="13">
        <f t="shared" si="62"/>
        <v>0</v>
      </c>
      <c r="J105" s="13">
        <f t="shared" si="62"/>
        <v>0</v>
      </c>
      <c r="K105" s="13">
        <f t="shared" si="62"/>
        <v>0</v>
      </c>
      <c r="L105" s="13">
        <f t="shared" si="62"/>
        <v>0</v>
      </c>
      <c r="M105" s="13">
        <f t="shared" si="62"/>
        <v>0</v>
      </c>
      <c r="N105" s="13">
        <f t="shared" si="62"/>
        <v>0</v>
      </c>
      <c r="O105" s="13">
        <f t="shared" ref="O105" si="63">SUM(O106:O110)</f>
        <v>0</v>
      </c>
    </row>
    <row r="106" spans="1:15" x14ac:dyDescent="0.2">
      <c r="A106" s="6" t="s">
        <v>155</v>
      </c>
      <c r="B106" s="7"/>
      <c r="C106" s="7"/>
      <c r="D106" s="7"/>
      <c r="E106" s="7">
        <v>0</v>
      </c>
      <c r="F106" s="7">
        <v>0</v>
      </c>
      <c r="G106" s="7">
        <v>0</v>
      </c>
      <c r="H106" s="7">
        <v>0</v>
      </c>
      <c r="I106" s="7">
        <v>0</v>
      </c>
      <c r="J106" s="7">
        <v>0</v>
      </c>
      <c r="K106" s="7">
        <v>0</v>
      </c>
      <c r="L106" s="7">
        <v>0</v>
      </c>
      <c r="M106" s="7">
        <v>0</v>
      </c>
      <c r="N106" s="7">
        <v>0</v>
      </c>
      <c r="O106" s="7">
        <v>0</v>
      </c>
    </row>
    <row r="107" spans="1:15" x14ac:dyDescent="0.2">
      <c r="A107" s="6" t="s">
        <v>156</v>
      </c>
      <c r="B107" s="7">
        <f t="shared" ref="B107:D111" si="64">B41</f>
        <v>0</v>
      </c>
      <c r="C107" s="7">
        <f t="shared" si="64"/>
        <v>0</v>
      </c>
      <c r="D107" s="7">
        <f t="shared" si="64"/>
        <v>0</v>
      </c>
      <c r="E107" s="7">
        <v>0</v>
      </c>
      <c r="F107" s="7">
        <v>0</v>
      </c>
      <c r="G107" s="7">
        <v>0</v>
      </c>
      <c r="H107" s="7">
        <v>0</v>
      </c>
      <c r="I107" s="7">
        <v>0</v>
      </c>
      <c r="J107" s="7">
        <v>0</v>
      </c>
      <c r="K107" s="7">
        <v>0</v>
      </c>
      <c r="L107" s="7">
        <v>0</v>
      </c>
      <c r="M107" s="7">
        <v>0</v>
      </c>
      <c r="N107" s="7">
        <v>0</v>
      </c>
      <c r="O107" s="7">
        <v>0</v>
      </c>
    </row>
    <row r="108" spans="1:15" x14ac:dyDescent="0.2">
      <c r="A108" s="6" t="s">
        <v>157</v>
      </c>
      <c r="B108" s="7">
        <f t="shared" si="64"/>
        <v>0</v>
      </c>
      <c r="C108" s="7">
        <f t="shared" si="64"/>
        <v>0</v>
      </c>
      <c r="D108" s="7">
        <f t="shared" si="64"/>
        <v>0</v>
      </c>
      <c r="E108" s="7">
        <v>0</v>
      </c>
      <c r="F108" s="7">
        <v>0</v>
      </c>
      <c r="G108" s="7">
        <v>0</v>
      </c>
      <c r="H108" s="7">
        <v>0</v>
      </c>
      <c r="I108" s="7">
        <v>0</v>
      </c>
      <c r="J108" s="7">
        <v>0</v>
      </c>
      <c r="K108" s="7">
        <v>0</v>
      </c>
      <c r="L108" s="7">
        <v>0</v>
      </c>
      <c r="M108" s="7">
        <v>0</v>
      </c>
      <c r="N108" s="7">
        <v>0</v>
      </c>
      <c r="O108" s="7">
        <v>0</v>
      </c>
    </row>
    <row r="109" spans="1:15" ht="38.25" x14ac:dyDescent="0.2">
      <c r="A109" s="6" t="s">
        <v>158</v>
      </c>
      <c r="B109" s="7">
        <f t="shared" si="64"/>
        <v>0</v>
      </c>
      <c r="C109" s="7">
        <f t="shared" si="64"/>
        <v>0</v>
      </c>
      <c r="D109" s="7">
        <f t="shared" si="64"/>
        <v>0</v>
      </c>
      <c r="E109" s="7">
        <v>0</v>
      </c>
      <c r="F109" s="7">
        <v>0</v>
      </c>
      <c r="G109" s="7">
        <v>0</v>
      </c>
      <c r="H109" s="7">
        <v>0</v>
      </c>
      <c r="I109" s="7">
        <v>0</v>
      </c>
      <c r="J109" s="7">
        <v>0</v>
      </c>
      <c r="K109" s="7">
        <v>0</v>
      </c>
      <c r="L109" s="7">
        <v>0</v>
      </c>
      <c r="M109" s="7">
        <v>0</v>
      </c>
      <c r="N109" s="7">
        <v>0</v>
      </c>
      <c r="O109" s="7">
        <v>0</v>
      </c>
    </row>
    <row r="110" spans="1:15" ht="25.5" x14ac:dyDescent="0.2">
      <c r="A110" s="6" t="s">
        <v>159</v>
      </c>
      <c r="B110" s="7">
        <f t="shared" si="64"/>
        <v>0</v>
      </c>
      <c r="C110" s="7">
        <f t="shared" si="64"/>
        <v>0</v>
      </c>
      <c r="D110" s="7">
        <f t="shared" si="64"/>
        <v>0</v>
      </c>
      <c r="E110" s="7">
        <v>0</v>
      </c>
      <c r="F110" s="7">
        <v>0</v>
      </c>
      <c r="G110" s="7">
        <v>0</v>
      </c>
      <c r="H110" s="7">
        <v>0</v>
      </c>
      <c r="I110" s="7">
        <v>0</v>
      </c>
      <c r="J110" s="7">
        <v>0</v>
      </c>
      <c r="K110" s="7">
        <v>0</v>
      </c>
      <c r="L110" s="7">
        <v>0</v>
      </c>
      <c r="M110" s="7">
        <v>0</v>
      </c>
      <c r="N110" s="7">
        <v>0</v>
      </c>
      <c r="O110" s="7">
        <v>0</v>
      </c>
    </row>
    <row r="111" spans="1:15" x14ac:dyDescent="0.2">
      <c r="A111" s="9" t="s">
        <v>15</v>
      </c>
      <c r="B111" s="7">
        <f t="shared" si="64"/>
        <v>0</v>
      </c>
      <c r="C111" s="7">
        <f t="shared" si="64"/>
        <v>0</v>
      </c>
      <c r="D111" s="7">
        <f t="shared" si="64"/>
        <v>0</v>
      </c>
      <c r="E111" s="7">
        <v>0</v>
      </c>
      <c r="F111" s="7">
        <v>0</v>
      </c>
      <c r="G111" s="7">
        <v>0</v>
      </c>
      <c r="H111" s="7">
        <v>0</v>
      </c>
      <c r="I111" s="7">
        <v>0</v>
      </c>
      <c r="J111" s="7">
        <v>0</v>
      </c>
      <c r="K111" s="7">
        <v>0</v>
      </c>
      <c r="L111" s="7">
        <v>0</v>
      </c>
      <c r="M111" s="7">
        <v>0</v>
      </c>
      <c r="N111" s="7">
        <v>0</v>
      </c>
      <c r="O111" s="7">
        <v>0</v>
      </c>
    </row>
    <row r="112" spans="1:15" x14ac:dyDescent="0.2">
      <c r="A112" s="9" t="s">
        <v>16</v>
      </c>
      <c r="B112" s="8">
        <f t="shared" ref="B112:D112" si="65">B113-B114</f>
        <v>0</v>
      </c>
      <c r="C112" s="8">
        <f t="shared" si="65"/>
        <v>0</v>
      </c>
      <c r="D112" s="8">
        <f t="shared" si="65"/>
        <v>0</v>
      </c>
      <c r="E112" s="8">
        <f t="shared" ref="E112:N112" si="66">E113-E114</f>
        <v>0</v>
      </c>
      <c r="F112" s="8">
        <f t="shared" si="66"/>
        <v>0</v>
      </c>
      <c r="G112" s="8">
        <f t="shared" si="66"/>
        <v>0</v>
      </c>
      <c r="H112" s="8">
        <f t="shared" si="66"/>
        <v>0</v>
      </c>
      <c r="I112" s="8">
        <f t="shared" si="66"/>
        <v>0</v>
      </c>
      <c r="J112" s="8">
        <f t="shared" si="66"/>
        <v>0</v>
      </c>
      <c r="K112" s="8">
        <f t="shared" si="66"/>
        <v>0</v>
      </c>
      <c r="L112" s="8">
        <f t="shared" si="66"/>
        <v>0</v>
      </c>
      <c r="M112" s="8">
        <f t="shared" si="66"/>
        <v>0</v>
      </c>
      <c r="N112" s="8">
        <f t="shared" si="66"/>
        <v>0</v>
      </c>
      <c r="O112" s="8">
        <f t="shared" ref="O112" si="67">O113-O114</f>
        <v>0</v>
      </c>
    </row>
    <row r="113" spans="1:15" x14ac:dyDescent="0.2">
      <c r="A113" s="6" t="s">
        <v>1</v>
      </c>
      <c r="B113" s="7">
        <f t="shared" ref="B113:D118" si="68">B47</f>
        <v>0</v>
      </c>
      <c r="C113" s="7">
        <f t="shared" si="68"/>
        <v>0</v>
      </c>
      <c r="D113" s="7">
        <f t="shared" si="68"/>
        <v>0</v>
      </c>
      <c r="E113" s="7">
        <v>0</v>
      </c>
      <c r="F113" s="7">
        <v>0</v>
      </c>
      <c r="G113" s="7">
        <v>0</v>
      </c>
      <c r="H113" s="7">
        <v>0</v>
      </c>
      <c r="I113" s="7">
        <v>0</v>
      </c>
      <c r="J113" s="7">
        <v>0</v>
      </c>
      <c r="K113" s="7">
        <v>0</v>
      </c>
      <c r="L113" s="7">
        <v>0</v>
      </c>
      <c r="M113" s="7">
        <v>0</v>
      </c>
      <c r="N113" s="7">
        <v>0</v>
      </c>
      <c r="O113" s="7">
        <v>0</v>
      </c>
    </row>
    <row r="114" spans="1:15" x14ac:dyDescent="0.2">
      <c r="A114" s="6" t="s">
        <v>2</v>
      </c>
      <c r="B114" s="7">
        <f t="shared" si="68"/>
        <v>0</v>
      </c>
      <c r="C114" s="7">
        <f t="shared" si="68"/>
        <v>0</v>
      </c>
      <c r="D114" s="7">
        <f t="shared" si="68"/>
        <v>0</v>
      </c>
      <c r="E114" s="7">
        <v>0</v>
      </c>
      <c r="F114" s="7">
        <v>0</v>
      </c>
      <c r="G114" s="7">
        <v>0</v>
      </c>
      <c r="H114" s="7">
        <v>0</v>
      </c>
      <c r="I114" s="7">
        <v>0</v>
      </c>
      <c r="J114" s="7">
        <v>0</v>
      </c>
      <c r="K114" s="7">
        <v>0</v>
      </c>
      <c r="L114" s="7">
        <v>0</v>
      </c>
      <c r="M114" s="7">
        <v>0</v>
      </c>
      <c r="N114" s="7">
        <v>0</v>
      </c>
      <c r="O114" s="7">
        <v>0</v>
      </c>
    </row>
    <row r="115" spans="1:15" x14ac:dyDescent="0.2">
      <c r="A115" s="9" t="s">
        <v>19</v>
      </c>
      <c r="B115" s="7">
        <f t="shared" si="68"/>
        <v>0</v>
      </c>
      <c r="C115" s="7">
        <f t="shared" si="68"/>
        <v>0</v>
      </c>
      <c r="D115" s="7">
        <f t="shared" si="68"/>
        <v>0</v>
      </c>
      <c r="E115" s="7">
        <v>0</v>
      </c>
      <c r="F115" s="7">
        <v>0</v>
      </c>
      <c r="G115" s="7">
        <v>0</v>
      </c>
      <c r="H115" s="7">
        <v>0</v>
      </c>
      <c r="I115" s="7">
        <v>0</v>
      </c>
      <c r="J115" s="7">
        <v>0</v>
      </c>
      <c r="K115" s="7">
        <v>0</v>
      </c>
      <c r="L115" s="7">
        <v>0</v>
      </c>
      <c r="M115" s="7">
        <v>0</v>
      </c>
      <c r="N115" s="7">
        <v>0</v>
      </c>
      <c r="O115" s="7">
        <v>0</v>
      </c>
    </row>
    <row r="116" spans="1:15" x14ac:dyDescent="0.2">
      <c r="A116" s="6" t="s">
        <v>127</v>
      </c>
      <c r="B116" s="7">
        <f t="shared" si="68"/>
        <v>0</v>
      </c>
      <c r="C116" s="7">
        <f t="shared" si="68"/>
        <v>0</v>
      </c>
      <c r="D116" s="7">
        <f t="shared" si="68"/>
        <v>0</v>
      </c>
      <c r="E116" s="7">
        <v>0</v>
      </c>
      <c r="F116" s="7">
        <v>0</v>
      </c>
      <c r="G116" s="7">
        <v>0</v>
      </c>
      <c r="H116" s="7">
        <v>0</v>
      </c>
      <c r="I116" s="7">
        <v>0</v>
      </c>
      <c r="J116" s="7">
        <v>0</v>
      </c>
      <c r="K116" s="7">
        <v>0</v>
      </c>
      <c r="L116" s="7">
        <v>0</v>
      </c>
      <c r="M116" s="7">
        <v>0</v>
      </c>
      <c r="N116" s="7">
        <v>0</v>
      </c>
      <c r="O116" s="7">
        <v>0</v>
      </c>
    </row>
    <row r="117" spans="1:15" ht="38.25" x14ac:dyDescent="0.2">
      <c r="A117" s="6" t="s">
        <v>128</v>
      </c>
      <c r="B117" s="7">
        <f t="shared" si="68"/>
        <v>0</v>
      </c>
      <c r="C117" s="7">
        <f t="shared" si="68"/>
        <v>0</v>
      </c>
      <c r="D117" s="7">
        <f t="shared" si="68"/>
        <v>0</v>
      </c>
      <c r="E117" s="7">
        <v>0</v>
      </c>
      <c r="F117" s="7">
        <v>0</v>
      </c>
      <c r="G117" s="7">
        <v>0</v>
      </c>
      <c r="H117" s="7">
        <v>0</v>
      </c>
      <c r="I117" s="7">
        <v>0</v>
      </c>
      <c r="J117" s="7">
        <v>0</v>
      </c>
      <c r="K117" s="7">
        <v>0</v>
      </c>
      <c r="L117" s="7">
        <v>0</v>
      </c>
      <c r="M117" s="7">
        <v>0</v>
      </c>
      <c r="N117" s="7">
        <v>0</v>
      </c>
      <c r="O117" s="7">
        <v>0</v>
      </c>
    </row>
    <row r="118" spans="1:15" ht="38.25" x14ac:dyDescent="0.2">
      <c r="A118" s="6" t="s">
        <v>129</v>
      </c>
      <c r="B118" s="7">
        <f t="shared" si="68"/>
        <v>0</v>
      </c>
      <c r="C118" s="7">
        <f t="shared" si="68"/>
        <v>0</v>
      </c>
      <c r="D118" s="7">
        <f t="shared" si="68"/>
        <v>0</v>
      </c>
      <c r="E118" s="7">
        <v>0</v>
      </c>
      <c r="F118" s="7">
        <v>0</v>
      </c>
      <c r="G118" s="7">
        <v>0</v>
      </c>
      <c r="H118" s="7">
        <v>0</v>
      </c>
      <c r="I118" s="7">
        <v>0</v>
      </c>
      <c r="J118" s="7">
        <v>0</v>
      </c>
      <c r="K118" s="7">
        <v>0</v>
      </c>
      <c r="L118" s="7">
        <v>0</v>
      </c>
      <c r="M118" s="7">
        <v>0</v>
      </c>
      <c r="N118" s="7">
        <v>0</v>
      </c>
      <c r="O118" s="7">
        <v>0</v>
      </c>
    </row>
    <row r="119" spans="1:15" ht="25.5" x14ac:dyDescent="0.2">
      <c r="A119" s="9" t="s">
        <v>172</v>
      </c>
      <c r="B119" s="8">
        <f t="shared" ref="B119:D119" si="69">B120-B121</f>
        <v>0</v>
      </c>
      <c r="C119" s="8">
        <f t="shared" si="69"/>
        <v>0</v>
      </c>
      <c r="D119" s="8">
        <f t="shared" si="69"/>
        <v>0</v>
      </c>
      <c r="E119" s="8">
        <f t="shared" ref="E119:N119" si="70">E120-E121</f>
        <v>0</v>
      </c>
      <c r="F119" s="8">
        <f t="shared" si="70"/>
        <v>0</v>
      </c>
      <c r="G119" s="8">
        <f t="shared" si="70"/>
        <v>0</v>
      </c>
      <c r="H119" s="8">
        <f t="shared" si="70"/>
        <v>0</v>
      </c>
      <c r="I119" s="8">
        <f t="shared" si="70"/>
        <v>0</v>
      </c>
      <c r="J119" s="8">
        <f t="shared" si="70"/>
        <v>0</v>
      </c>
      <c r="K119" s="8">
        <f t="shared" si="70"/>
        <v>0</v>
      </c>
      <c r="L119" s="8">
        <f t="shared" si="70"/>
        <v>0</v>
      </c>
      <c r="M119" s="8">
        <f t="shared" si="70"/>
        <v>0</v>
      </c>
      <c r="N119" s="8">
        <f t="shared" si="70"/>
        <v>0</v>
      </c>
      <c r="O119" s="8">
        <f t="shared" ref="O119" si="71">O120-O121</f>
        <v>0</v>
      </c>
    </row>
    <row r="120" spans="1:15" x14ac:dyDescent="0.2">
      <c r="A120" s="6" t="s">
        <v>1</v>
      </c>
      <c r="B120" s="7">
        <f t="shared" ref="B120:D121" si="72">B54</f>
        <v>0</v>
      </c>
      <c r="C120" s="7">
        <f t="shared" si="72"/>
        <v>0</v>
      </c>
      <c r="D120" s="7">
        <f t="shared" si="72"/>
        <v>0</v>
      </c>
      <c r="E120" s="7">
        <v>0</v>
      </c>
      <c r="F120" s="7">
        <v>0</v>
      </c>
      <c r="G120" s="7">
        <v>0</v>
      </c>
      <c r="H120" s="7">
        <v>0</v>
      </c>
      <c r="I120" s="7">
        <v>0</v>
      </c>
      <c r="J120" s="7">
        <v>0</v>
      </c>
      <c r="K120" s="7">
        <v>0</v>
      </c>
      <c r="L120" s="7">
        <v>0</v>
      </c>
      <c r="M120" s="7">
        <v>0</v>
      </c>
      <c r="N120" s="7">
        <v>0</v>
      </c>
      <c r="O120" s="7">
        <v>0</v>
      </c>
    </row>
    <row r="121" spans="1:15" x14ac:dyDescent="0.2">
      <c r="A121" s="6" t="s">
        <v>2</v>
      </c>
      <c r="B121" s="7">
        <f t="shared" si="72"/>
        <v>0</v>
      </c>
      <c r="C121" s="7">
        <f t="shared" si="72"/>
        <v>0</v>
      </c>
      <c r="D121" s="7">
        <f t="shared" si="72"/>
        <v>0</v>
      </c>
      <c r="E121" s="7">
        <v>0</v>
      </c>
      <c r="F121" s="7">
        <v>0</v>
      </c>
      <c r="G121" s="7">
        <v>0</v>
      </c>
      <c r="H121" s="7">
        <v>0</v>
      </c>
      <c r="I121" s="7">
        <v>0</v>
      </c>
      <c r="J121" s="7">
        <v>0</v>
      </c>
      <c r="K121" s="7">
        <v>0</v>
      </c>
      <c r="L121" s="7">
        <v>0</v>
      </c>
      <c r="M121" s="7">
        <v>0</v>
      </c>
      <c r="N121" s="7">
        <v>0</v>
      </c>
      <c r="O121" s="7">
        <v>0</v>
      </c>
    </row>
    <row r="122" spans="1:15" ht="25.5" x14ac:dyDescent="0.2">
      <c r="A122" s="9" t="s">
        <v>173</v>
      </c>
      <c r="B122" s="8">
        <f t="shared" ref="B122:D122" si="73">B123-B124</f>
        <v>0</v>
      </c>
      <c r="C122" s="8">
        <f t="shared" si="73"/>
        <v>0</v>
      </c>
      <c r="D122" s="8">
        <f t="shared" si="73"/>
        <v>0</v>
      </c>
      <c r="E122" s="8">
        <f t="shared" ref="E122:N122" si="74">E123-E124</f>
        <v>0</v>
      </c>
      <c r="F122" s="8">
        <f t="shared" si="74"/>
        <v>0</v>
      </c>
      <c r="G122" s="8">
        <f t="shared" si="74"/>
        <v>0</v>
      </c>
      <c r="H122" s="8">
        <f t="shared" si="74"/>
        <v>0</v>
      </c>
      <c r="I122" s="8">
        <f t="shared" si="74"/>
        <v>0</v>
      </c>
      <c r="J122" s="8">
        <f t="shared" si="74"/>
        <v>0</v>
      </c>
      <c r="K122" s="8">
        <f t="shared" si="74"/>
        <v>0</v>
      </c>
      <c r="L122" s="8">
        <f t="shared" si="74"/>
        <v>0</v>
      </c>
      <c r="M122" s="8">
        <f t="shared" si="74"/>
        <v>0</v>
      </c>
      <c r="N122" s="8">
        <f t="shared" si="74"/>
        <v>0</v>
      </c>
      <c r="O122" s="8">
        <f t="shared" ref="O122" si="75">O123-O124</f>
        <v>0</v>
      </c>
    </row>
    <row r="123" spans="1:15" x14ac:dyDescent="0.2">
      <c r="A123" s="6" t="s">
        <v>1</v>
      </c>
      <c r="B123" s="7">
        <f t="shared" ref="B123:D125" si="76">B57</f>
        <v>0</v>
      </c>
      <c r="C123" s="7">
        <f t="shared" si="76"/>
        <v>0</v>
      </c>
      <c r="D123" s="7">
        <f t="shared" si="76"/>
        <v>0</v>
      </c>
      <c r="E123" s="7">
        <v>0</v>
      </c>
      <c r="F123" s="7">
        <v>0</v>
      </c>
      <c r="G123" s="7">
        <v>0</v>
      </c>
      <c r="H123" s="7">
        <v>0</v>
      </c>
      <c r="I123" s="7">
        <v>0</v>
      </c>
      <c r="J123" s="7">
        <v>0</v>
      </c>
      <c r="K123" s="7">
        <v>0</v>
      </c>
      <c r="L123" s="7">
        <v>0</v>
      </c>
      <c r="M123" s="7">
        <v>0</v>
      </c>
      <c r="N123" s="7">
        <v>0</v>
      </c>
      <c r="O123" s="7">
        <v>0</v>
      </c>
    </row>
    <row r="124" spans="1:15" x14ac:dyDescent="0.2">
      <c r="A124" s="6" t="s">
        <v>2</v>
      </c>
      <c r="B124" s="7">
        <f t="shared" si="76"/>
        <v>0</v>
      </c>
      <c r="C124" s="7">
        <f t="shared" si="76"/>
        <v>0</v>
      </c>
      <c r="D124" s="7">
        <f t="shared" si="76"/>
        <v>0</v>
      </c>
      <c r="E124" s="7">
        <v>0</v>
      </c>
      <c r="F124" s="7">
        <v>0</v>
      </c>
      <c r="G124" s="7">
        <v>0</v>
      </c>
      <c r="H124" s="7">
        <v>0</v>
      </c>
      <c r="I124" s="7">
        <v>0</v>
      </c>
      <c r="J124" s="7">
        <v>0</v>
      </c>
      <c r="K124" s="7">
        <v>0</v>
      </c>
      <c r="L124" s="7">
        <v>0</v>
      </c>
      <c r="M124" s="7">
        <v>0</v>
      </c>
      <c r="N124" s="7">
        <v>0</v>
      </c>
      <c r="O124" s="7">
        <v>0</v>
      </c>
    </row>
    <row r="125" spans="1:15" x14ac:dyDescent="0.2">
      <c r="A125" s="6" t="s">
        <v>3</v>
      </c>
      <c r="B125" s="7">
        <f t="shared" si="76"/>
        <v>0</v>
      </c>
      <c r="C125" s="7">
        <f t="shared" si="76"/>
        <v>0</v>
      </c>
      <c r="D125" s="7">
        <f t="shared" si="76"/>
        <v>0</v>
      </c>
      <c r="E125" s="7">
        <v>0</v>
      </c>
      <c r="F125" s="7">
        <v>0</v>
      </c>
      <c r="G125" s="7">
        <v>0</v>
      </c>
      <c r="H125" s="7">
        <v>0</v>
      </c>
      <c r="I125" s="7">
        <v>0</v>
      </c>
      <c r="J125" s="7">
        <v>0</v>
      </c>
      <c r="K125" s="7">
        <v>0</v>
      </c>
      <c r="L125" s="7">
        <v>0</v>
      </c>
      <c r="M125" s="7">
        <v>0</v>
      </c>
      <c r="N125" s="7">
        <v>0</v>
      </c>
      <c r="O125" s="7">
        <v>0</v>
      </c>
    </row>
    <row r="126" spans="1:15" x14ac:dyDescent="0.2">
      <c r="A126" s="9" t="s">
        <v>22</v>
      </c>
      <c r="B126" s="10">
        <f>B105+B111+B112+B115-B116+B117-B118+B120-B121+B123-B124-B125</f>
        <v>0</v>
      </c>
      <c r="C126" s="10">
        <f t="shared" ref="C126:D126" si="77">C105+C111+C112+C115-C116+C117-C118+C120-C121+C123-C124-C125</f>
        <v>0</v>
      </c>
      <c r="D126" s="10">
        <f t="shared" si="77"/>
        <v>0</v>
      </c>
      <c r="E126" s="10">
        <f t="shared" ref="E126:N126" si="78">E105+E111+E112+E115-E116+E117-E118+E120-E121+E123-E124-E125</f>
        <v>0</v>
      </c>
      <c r="F126" s="10">
        <f t="shared" si="78"/>
        <v>0</v>
      </c>
      <c r="G126" s="10">
        <f t="shared" si="78"/>
        <v>0</v>
      </c>
      <c r="H126" s="10">
        <f t="shared" si="78"/>
        <v>0</v>
      </c>
      <c r="I126" s="10">
        <f t="shared" si="78"/>
        <v>0</v>
      </c>
      <c r="J126" s="10">
        <f t="shared" si="78"/>
        <v>0</v>
      </c>
      <c r="K126" s="10">
        <f t="shared" si="78"/>
        <v>0</v>
      </c>
      <c r="L126" s="10">
        <f t="shared" si="78"/>
        <v>0</v>
      </c>
      <c r="M126" s="10">
        <f t="shared" si="78"/>
        <v>0</v>
      </c>
      <c r="N126" s="10">
        <f t="shared" si="78"/>
        <v>0</v>
      </c>
      <c r="O126" s="10">
        <f t="shared" ref="O126" si="79">O105+O111+O112+O115-O116+O117-O118+O120-O121+O123-O124-O125</f>
        <v>0</v>
      </c>
    </row>
    <row r="127" spans="1:15" x14ac:dyDescent="0.2">
      <c r="A127" s="9" t="s">
        <v>23</v>
      </c>
      <c r="B127" s="7">
        <f t="shared" ref="B127:D128" si="80">B61</f>
        <v>0</v>
      </c>
      <c r="C127" s="7">
        <f t="shared" si="80"/>
        <v>0</v>
      </c>
      <c r="D127" s="7">
        <f t="shared" si="80"/>
        <v>0</v>
      </c>
      <c r="E127" s="14">
        <v>0</v>
      </c>
      <c r="F127" s="14">
        <v>0</v>
      </c>
      <c r="G127" s="14">
        <v>0</v>
      </c>
      <c r="H127" s="14">
        <v>0</v>
      </c>
      <c r="I127" s="14">
        <v>0</v>
      </c>
      <c r="J127" s="14">
        <v>0</v>
      </c>
      <c r="K127" s="14">
        <v>0</v>
      </c>
      <c r="L127" s="14">
        <v>0</v>
      </c>
      <c r="M127" s="14">
        <v>0</v>
      </c>
      <c r="N127" s="14">
        <v>0</v>
      </c>
      <c r="O127" s="14">
        <v>0</v>
      </c>
    </row>
    <row r="128" spans="1:15" x14ac:dyDescent="0.2">
      <c r="A128" s="9" t="s">
        <v>130</v>
      </c>
      <c r="B128" s="7">
        <f t="shared" si="80"/>
        <v>0</v>
      </c>
      <c r="C128" s="7">
        <f t="shared" si="80"/>
        <v>0</v>
      </c>
      <c r="D128" s="7">
        <f t="shared" si="80"/>
        <v>0</v>
      </c>
      <c r="E128" s="14">
        <v>0</v>
      </c>
      <c r="F128" s="14">
        <v>0</v>
      </c>
      <c r="G128" s="14">
        <v>0</v>
      </c>
      <c r="H128" s="14">
        <v>0</v>
      </c>
      <c r="I128" s="14">
        <v>0</v>
      </c>
      <c r="J128" s="14">
        <v>0</v>
      </c>
      <c r="K128" s="14">
        <v>0</v>
      </c>
      <c r="L128" s="14">
        <v>0</v>
      </c>
      <c r="M128" s="14">
        <v>0</v>
      </c>
      <c r="N128" s="14">
        <v>0</v>
      </c>
      <c r="O128" s="14">
        <v>0</v>
      </c>
    </row>
    <row r="129" spans="1:15" x14ac:dyDescent="0.2">
      <c r="A129" s="9" t="s">
        <v>24</v>
      </c>
      <c r="B129" s="10">
        <f t="shared" ref="B129:O129" si="81">B77+B84+B85-B88-B91-B92-B93</f>
        <v>0</v>
      </c>
      <c r="C129" s="10">
        <f t="shared" si="81"/>
        <v>0</v>
      </c>
      <c r="D129" s="10">
        <f t="shared" si="81"/>
        <v>0</v>
      </c>
      <c r="E129" s="10">
        <f t="shared" si="81"/>
        <v>0</v>
      </c>
      <c r="F129" s="10">
        <f t="shared" si="81"/>
        <v>0</v>
      </c>
      <c r="G129" s="10">
        <f t="shared" si="81"/>
        <v>0</v>
      </c>
      <c r="H129" s="10">
        <f t="shared" si="81"/>
        <v>0</v>
      </c>
      <c r="I129" s="10">
        <f t="shared" si="81"/>
        <v>0</v>
      </c>
      <c r="J129" s="10">
        <f t="shared" si="81"/>
        <v>0</v>
      </c>
      <c r="K129" s="10">
        <f t="shared" si="81"/>
        <v>0</v>
      </c>
      <c r="L129" s="10">
        <f t="shared" si="81"/>
        <v>0</v>
      </c>
      <c r="M129" s="10">
        <f t="shared" si="81"/>
        <v>0</v>
      </c>
      <c r="N129" s="10">
        <f t="shared" si="81"/>
        <v>0</v>
      </c>
      <c r="O129" s="10">
        <f t="shared" si="81"/>
        <v>0</v>
      </c>
    </row>
    <row r="130" spans="1:15" x14ac:dyDescent="0.2">
      <c r="A130" s="9" t="s">
        <v>17</v>
      </c>
      <c r="B130" s="10">
        <f t="shared" ref="B130:O130" si="82">B77+B84+B85</f>
        <v>0</v>
      </c>
      <c r="C130" s="10">
        <f t="shared" si="82"/>
        <v>0</v>
      </c>
      <c r="D130" s="10">
        <f t="shared" si="82"/>
        <v>0</v>
      </c>
      <c r="E130" s="10">
        <f t="shared" si="82"/>
        <v>0</v>
      </c>
      <c r="F130" s="10">
        <f t="shared" si="82"/>
        <v>0</v>
      </c>
      <c r="G130" s="10">
        <f t="shared" si="82"/>
        <v>0</v>
      </c>
      <c r="H130" s="10">
        <f t="shared" si="82"/>
        <v>0</v>
      </c>
      <c r="I130" s="10">
        <f t="shared" si="82"/>
        <v>0</v>
      </c>
      <c r="J130" s="10">
        <f t="shared" si="82"/>
        <v>0</v>
      </c>
      <c r="K130" s="10">
        <f t="shared" si="82"/>
        <v>0</v>
      </c>
      <c r="L130" s="10">
        <f t="shared" si="82"/>
        <v>0</v>
      </c>
      <c r="M130" s="10">
        <f t="shared" si="82"/>
        <v>0</v>
      </c>
      <c r="N130" s="10">
        <f t="shared" si="82"/>
        <v>0</v>
      </c>
      <c r="O130" s="10">
        <f t="shared" si="82"/>
        <v>0</v>
      </c>
    </row>
    <row r="131" spans="1:15" ht="25.5" x14ac:dyDescent="0.2">
      <c r="A131" s="9" t="s">
        <v>18</v>
      </c>
      <c r="B131" s="10">
        <f>B88+B91+B92+B93+B126</f>
        <v>0</v>
      </c>
      <c r="C131" s="10">
        <f t="shared" ref="C131:O131" si="83">C88+C91+C92+C93+C126</f>
        <v>0</v>
      </c>
      <c r="D131" s="10">
        <f t="shared" si="83"/>
        <v>0</v>
      </c>
      <c r="E131" s="10">
        <f t="shared" si="83"/>
        <v>0</v>
      </c>
      <c r="F131" s="10">
        <f t="shared" si="83"/>
        <v>0</v>
      </c>
      <c r="G131" s="10">
        <f t="shared" si="83"/>
        <v>0</v>
      </c>
      <c r="H131" s="10">
        <f t="shared" si="83"/>
        <v>0</v>
      </c>
      <c r="I131" s="10">
        <f t="shared" si="83"/>
        <v>0</v>
      </c>
      <c r="J131" s="10">
        <f t="shared" si="83"/>
        <v>0</v>
      </c>
      <c r="K131" s="10">
        <f t="shared" si="83"/>
        <v>0</v>
      </c>
      <c r="L131" s="10">
        <f t="shared" si="83"/>
        <v>0</v>
      </c>
      <c r="M131" s="10">
        <f t="shared" si="83"/>
        <v>0</v>
      </c>
      <c r="N131" s="10">
        <f t="shared" si="83"/>
        <v>0</v>
      </c>
      <c r="O131" s="10">
        <f t="shared" si="83"/>
        <v>0</v>
      </c>
    </row>
  </sheetData>
  <mergeCells count="9">
    <mergeCell ref="A1:O1"/>
    <mergeCell ref="A69:O69"/>
    <mergeCell ref="A3:O3"/>
    <mergeCell ref="E71:O71"/>
    <mergeCell ref="A4:D4"/>
    <mergeCell ref="A70:D70"/>
    <mergeCell ref="E4:O4"/>
    <mergeCell ref="E5:O5"/>
    <mergeCell ref="E70:O70"/>
  </mergeCells>
  <pageMargins left="0.70866141732283472" right="0.70866141732283472" top="0.74803149606299213" bottom="0.74803149606299213" header="0.31496062992125984" footer="0.31496062992125984"/>
  <pageSetup paperSize="9" scale="8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E134"/>
  <sheetViews>
    <sheetView workbookViewId="0">
      <selection activeCell="O85" sqref="O85"/>
    </sheetView>
  </sheetViews>
  <sheetFormatPr defaultColWidth="9.140625" defaultRowHeight="12.75" x14ac:dyDescent="0.2"/>
  <cols>
    <col min="1" max="1" width="30.7109375" style="15" customWidth="1"/>
    <col min="2" max="2" width="11.28515625" style="3" bestFit="1" customWidth="1"/>
    <col min="3" max="4" width="12.28515625" style="3" bestFit="1" customWidth="1"/>
    <col min="5" max="14" width="12.28515625" style="4" bestFit="1" customWidth="1"/>
    <col min="15" max="15" width="12.42578125" style="4" bestFit="1" customWidth="1"/>
    <col min="16" max="16384" width="9.140625" style="4"/>
  </cols>
  <sheetData>
    <row r="1" spans="1:31" s="1" customFormat="1" x14ac:dyDescent="0.2">
      <c r="A1" s="436" t="s">
        <v>268</v>
      </c>
      <c r="B1" s="436"/>
      <c r="C1" s="436"/>
      <c r="D1" s="436"/>
      <c r="E1" s="436"/>
      <c r="F1" s="436"/>
      <c r="G1" s="436"/>
      <c r="H1" s="436"/>
      <c r="I1" s="436"/>
      <c r="J1" s="436"/>
      <c r="K1" s="436"/>
      <c r="L1" s="436"/>
      <c r="M1" s="436"/>
      <c r="N1" s="436"/>
    </row>
    <row r="2" spans="1:31" s="1" customFormat="1" ht="15" x14ac:dyDescent="0.2">
      <c r="A2" s="364" t="s">
        <v>559</v>
      </c>
      <c r="B2" s="110"/>
      <c r="C2" s="110"/>
      <c r="D2" s="110"/>
      <c r="E2" s="110"/>
      <c r="F2" s="110"/>
      <c r="G2" s="110"/>
      <c r="H2" s="110"/>
      <c r="I2" s="110"/>
      <c r="J2" s="110"/>
      <c r="K2" s="110"/>
      <c r="L2" s="110"/>
      <c r="M2" s="110"/>
      <c r="N2" s="110"/>
    </row>
    <row r="3" spans="1:31" s="1" customFormat="1" x14ac:dyDescent="0.2">
      <c r="A3" s="427" t="s">
        <v>273</v>
      </c>
      <c r="B3" s="434"/>
      <c r="C3" s="434"/>
      <c r="D3" s="434"/>
      <c r="E3" s="434"/>
      <c r="F3" s="434"/>
      <c r="G3" s="434"/>
      <c r="H3" s="434"/>
      <c r="I3" s="434"/>
      <c r="J3" s="434"/>
      <c r="K3" s="434"/>
      <c r="L3" s="434"/>
      <c r="M3" s="434"/>
      <c r="N3" s="434"/>
      <c r="O3" s="434"/>
    </row>
    <row r="4" spans="1:31" s="1" customFormat="1" ht="38.25" customHeight="1" x14ac:dyDescent="0.2">
      <c r="A4" s="435" t="s">
        <v>161</v>
      </c>
      <c r="B4" s="435"/>
      <c r="C4" s="435"/>
      <c r="D4" s="435"/>
      <c r="E4" s="437" t="s">
        <v>270</v>
      </c>
      <c r="F4" s="437"/>
      <c r="G4" s="437"/>
      <c r="H4" s="437"/>
      <c r="I4" s="437"/>
      <c r="J4" s="437"/>
      <c r="K4" s="437"/>
      <c r="L4" s="437"/>
      <c r="M4" s="437"/>
      <c r="N4" s="437"/>
      <c r="O4" s="437"/>
    </row>
    <row r="5" spans="1:31" s="1" customFormat="1" x14ac:dyDescent="0.2">
      <c r="A5" s="365"/>
      <c r="B5" s="88"/>
      <c r="C5" s="88"/>
      <c r="D5" s="88"/>
      <c r="E5" s="432" t="s">
        <v>87</v>
      </c>
      <c r="F5" s="432"/>
      <c r="G5" s="432"/>
      <c r="H5" s="432"/>
      <c r="I5" s="432"/>
      <c r="J5" s="432"/>
      <c r="K5" s="432"/>
      <c r="L5" s="432"/>
      <c r="M5" s="432"/>
      <c r="N5" s="432"/>
      <c r="O5" s="432"/>
    </row>
    <row r="6" spans="1:31" s="89" customFormat="1" x14ac:dyDescent="0.2">
      <c r="A6" s="85"/>
      <c r="B6" s="86" t="s">
        <v>176</v>
      </c>
      <c r="C6" s="86" t="s">
        <v>177</v>
      </c>
      <c r="D6" s="86" t="s">
        <v>178</v>
      </c>
      <c r="E6" s="86">
        <v>1</v>
      </c>
      <c r="F6" s="86">
        <v>2</v>
      </c>
      <c r="G6" s="86">
        <v>3</v>
      </c>
      <c r="H6" s="86">
        <v>4</v>
      </c>
      <c r="I6" s="86">
        <v>5</v>
      </c>
      <c r="J6" s="86">
        <v>6</v>
      </c>
      <c r="K6" s="86">
        <v>7</v>
      </c>
      <c r="L6" s="86">
        <v>8</v>
      </c>
      <c r="M6" s="86">
        <v>9</v>
      </c>
      <c r="N6" s="86">
        <v>10</v>
      </c>
      <c r="O6" s="86">
        <v>11</v>
      </c>
      <c r="P6" s="1"/>
      <c r="Q6" s="1"/>
      <c r="R6" s="1"/>
      <c r="S6" s="1"/>
      <c r="T6" s="1"/>
      <c r="U6" s="1"/>
      <c r="V6" s="1"/>
      <c r="W6" s="1"/>
      <c r="X6" s="1"/>
      <c r="Y6" s="1"/>
      <c r="Z6" s="1"/>
      <c r="AA6" s="1"/>
      <c r="AB6" s="1"/>
      <c r="AC6" s="1"/>
      <c r="AD6" s="1"/>
      <c r="AE6" s="1"/>
    </row>
    <row r="7" spans="1:31" s="5" customFormat="1" x14ac:dyDescent="0.2">
      <c r="A7" s="2" t="s">
        <v>138</v>
      </c>
      <c r="B7" s="92">
        <f>B8+B9-B10+B11+B12</f>
        <v>0</v>
      </c>
      <c r="C7" s="92">
        <f t="shared" ref="C7:N7" si="0">C8+C9-C10+C11+C12</f>
        <v>0</v>
      </c>
      <c r="D7" s="92">
        <f t="shared" si="0"/>
        <v>0</v>
      </c>
      <c r="E7" s="92">
        <f t="shared" si="0"/>
        <v>0</v>
      </c>
      <c r="F7" s="92">
        <f t="shared" si="0"/>
        <v>0</v>
      </c>
      <c r="G7" s="92">
        <f t="shared" si="0"/>
        <v>0</v>
      </c>
      <c r="H7" s="92">
        <f t="shared" si="0"/>
        <v>0</v>
      </c>
      <c r="I7" s="92">
        <f t="shared" si="0"/>
        <v>0</v>
      </c>
      <c r="J7" s="92">
        <f t="shared" si="0"/>
        <v>0</v>
      </c>
      <c r="K7" s="92">
        <f t="shared" si="0"/>
        <v>0</v>
      </c>
      <c r="L7" s="92">
        <f t="shared" si="0"/>
        <v>0</v>
      </c>
      <c r="M7" s="92">
        <f t="shared" si="0"/>
        <v>0</v>
      </c>
      <c r="N7" s="92">
        <f t="shared" si="0"/>
        <v>0</v>
      </c>
      <c r="O7" s="92">
        <f t="shared" ref="O7" si="1">O8+O9-O10+O11+O12</f>
        <v>0</v>
      </c>
      <c r="P7" s="1"/>
      <c r="Q7" s="1"/>
      <c r="R7" s="1"/>
      <c r="S7" s="1"/>
      <c r="T7" s="1"/>
      <c r="U7" s="1"/>
      <c r="V7" s="1"/>
      <c r="W7" s="1"/>
      <c r="X7" s="1"/>
      <c r="Y7" s="1"/>
      <c r="Z7" s="1"/>
      <c r="AA7" s="1"/>
      <c r="AB7" s="1"/>
      <c r="AC7" s="1"/>
      <c r="AD7" s="1"/>
      <c r="AE7" s="1"/>
    </row>
    <row r="8" spans="1:31" s="91" customFormat="1" x14ac:dyDescent="0.2">
      <c r="A8" s="28" t="s">
        <v>162</v>
      </c>
      <c r="B8" s="18">
        <v>0</v>
      </c>
      <c r="C8" s="18">
        <v>0</v>
      </c>
      <c r="D8" s="18">
        <v>0</v>
      </c>
      <c r="E8" s="18">
        <v>0</v>
      </c>
      <c r="F8" s="18">
        <v>0</v>
      </c>
      <c r="G8" s="18">
        <v>0</v>
      </c>
      <c r="H8" s="18">
        <v>0</v>
      </c>
      <c r="I8" s="18">
        <v>0</v>
      </c>
      <c r="J8" s="18">
        <v>0</v>
      </c>
      <c r="K8" s="18">
        <v>0</v>
      </c>
      <c r="L8" s="18">
        <v>0</v>
      </c>
      <c r="M8" s="18">
        <v>0</v>
      </c>
      <c r="N8" s="18">
        <v>0</v>
      </c>
      <c r="O8" s="18">
        <v>0</v>
      </c>
      <c r="P8" s="1"/>
      <c r="Q8" s="1"/>
      <c r="R8" s="1"/>
      <c r="S8" s="1"/>
      <c r="T8" s="1"/>
      <c r="U8" s="1"/>
      <c r="V8" s="1"/>
      <c r="W8" s="1"/>
      <c r="X8" s="1"/>
      <c r="Y8" s="1"/>
      <c r="Z8" s="1"/>
      <c r="AA8" s="1"/>
      <c r="AB8" s="1"/>
      <c r="AC8" s="1"/>
      <c r="AD8" s="1"/>
      <c r="AE8" s="1"/>
    </row>
    <row r="9" spans="1:31" s="91" customFormat="1" x14ac:dyDescent="0.2">
      <c r="A9" s="28" t="s">
        <v>163</v>
      </c>
      <c r="B9" s="18">
        <v>0</v>
      </c>
      <c r="C9" s="18">
        <v>0</v>
      </c>
      <c r="D9" s="18">
        <v>0</v>
      </c>
      <c r="E9" s="18">
        <v>0</v>
      </c>
      <c r="F9" s="18">
        <v>0</v>
      </c>
      <c r="G9" s="18">
        <v>0</v>
      </c>
      <c r="H9" s="18">
        <v>0</v>
      </c>
      <c r="I9" s="18">
        <v>0</v>
      </c>
      <c r="J9" s="18">
        <v>0</v>
      </c>
      <c r="K9" s="18">
        <v>0</v>
      </c>
      <c r="L9" s="18">
        <v>0</v>
      </c>
      <c r="M9" s="18">
        <v>0</v>
      </c>
      <c r="N9" s="18">
        <v>0</v>
      </c>
      <c r="O9" s="18">
        <v>0</v>
      </c>
      <c r="P9" s="1"/>
      <c r="Q9" s="1"/>
      <c r="R9" s="1"/>
      <c r="S9" s="1"/>
      <c r="T9" s="1"/>
      <c r="U9" s="1"/>
      <c r="V9" s="1"/>
      <c r="W9" s="1"/>
      <c r="X9" s="1"/>
      <c r="Y9" s="1"/>
      <c r="Z9" s="1"/>
      <c r="AA9" s="1"/>
      <c r="AB9" s="1"/>
      <c r="AC9" s="1"/>
      <c r="AD9" s="1"/>
      <c r="AE9" s="1"/>
    </row>
    <row r="10" spans="1:31" s="91" customFormat="1" x14ac:dyDescent="0.2">
      <c r="A10" s="28" t="s">
        <v>164</v>
      </c>
      <c r="B10" s="18">
        <v>0</v>
      </c>
      <c r="C10" s="18">
        <v>0</v>
      </c>
      <c r="D10" s="18">
        <v>0</v>
      </c>
      <c r="E10" s="18">
        <v>0</v>
      </c>
      <c r="F10" s="18">
        <v>0</v>
      </c>
      <c r="G10" s="18">
        <v>0</v>
      </c>
      <c r="H10" s="18">
        <v>0</v>
      </c>
      <c r="I10" s="18">
        <v>0</v>
      </c>
      <c r="J10" s="18">
        <v>0</v>
      </c>
      <c r="K10" s="18">
        <v>0</v>
      </c>
      <c r="L10" s="18">
        <v>0</v>
      </c>
      <c r="M10" s="18">
        <v>0</v>
      </c>
      <c r="N10" s="18">
        <v>0</v>
      </c>
      <c r="O10" s="18">
        <v>0</v>
      </c>
      <c r="P10" s="1"/>
      <c r="Q10" s="1"/>
      <c r="R10" s="1"/>
      <c r="S10" s="1"/>
      <c r="T10" s="1"/>
      <c r="U10" s="1"/>
      <c r="V10" s="1"/>
      <c r="W10" s="1"/>
      <c r="X10" s="1"/>
      <c r="Y10" s="1"/>
      <c r="Z10" s="1"/>
      <c r="AA10" s="1"/>
      <c r="AB10" s="1"/>
      <c r="AC10" s="1"/>
      <c r="AD10" s="1"/>
      <c r="AE10" s="1"/>
    </row>
    <row r="11" spans="1:31" s="91" customFormat="1" ht="51" x14ac:dyDescent="0.2">
      <c r="A11" s="28" t="s">
        <v>165</v>
      </c>
      <c r="B11" s="18">
        <v>0</v>
      </c>
      <c r="C11" s="18">
        <v>0</v>
      </c>
      <c r="D11" s="18">
        <v>0</v>
      </c>
      <c r="E11" s="18">
        <v>0</v>
      </c>
      <c r="F11" s="18">
        <v>0</v>
      </c>
      <c r="G11" s="18">
        <v>0</v>
      </c>
      <c r="H11" s="18">
        <v>0</v>
      </c>
      <c r="I11" s="18">
        <v>0</v>
      </c>
      <c r="J11" s="18">
        <v>0</v>
      </c>
      <c r="K11" s="18">
        <v>0</v>
      </c>
      <c r="L11" s="18">
        <v>0</v>
      </c>
      <c r="M11" s="18">
        <v>0</v>
      </c>
      <c r="N11" s="18">
        <v>0</v>
      </c>
      <c r="O11" s="18">
        <v>0</v>
      </c>
      <c r="P11" s="1"/>
      <c r="Q11" s="1"/>
      <c r="R11" s="1"/>
      <c r="S11" s="1"/>
      <c r="T11" s="1"/>
      <c r="U11" s="1"/>
      <c r="V11" s="1"/>
      <c r="W11" s="1"/>
      <c r="X11" s="1"/>
      <c r="Y11" s="1"/>
      <c r="Z11" s="1"/>
      <c r="AA11" s="1"/>
      <c r="AB11" s="1"/>
      <c r="AC11" s="1"/>
      <c r="AD11" s="1"/>
      <c r="AE11" s="1"/>
    </row>
    <row r="12" spans="1:31" s="91" customFormat="1" ht="25.5" x14ac:dyDescent="0.2">
      <c r="A12" s="28" t="s">
        <v>166</v>
      </c>
      <c r="B12" s="18">
        <v>0</v>
      </c>
      <c r="C12" s="18">
        <v>0</v>
      </c>
      <c r="D12" s="18">
        <v>0</v>
      </c>
      <c r="E12" s="18">
        <v>0</v>
      </c>
      <c r="F12" s="18">
        <v>0</v>
      </c>
      <c r="G12" s="18">
        <v>0</v>
      </c>
      <c r="H12" s="18">
        <v>0</v>
      </c>
      <c r="I12" s="18">
        <v>0</v>
      </c>
      <c r="J12" s="18">
        <v>0</v>
      </c>
      <c r="K12" s="18">
        <v>0</v>
      </c>
      <c r="L12" s="18">
        <v>0</v>
      </c>
      <c r="M12" s="18">
        <v>0</v>
      </c>
      <c r="N12" s="18">
        <v>0</v>
      </c>
      <c r="O12" s="18">
        <v>0</v>
      </c>
      <c r="P12" s="1"/>
      <c r="Q12" s="1"/>
      <c r="R12" s="1"/>
      <c r="S12" s="1"/>
      <c r="T12" s="1"/>
      <c r="U12" s="1"/>
      <c r="V12" s="1"/>
      <c r="W12" s="1"/>
      <c r="X12" s="1"/>
      <c r="Y12" s="1"/>
      <c r="Z12" s="1"/>
      <c r="AA12" s="1"/>
      <c r="AB12" s="1"/>
      <c r="AC12" s="1"/>
      <c r="AD12" s="1"/>
      <c r="AE12" s="1"/>
    </row>
    <row r="13" spans="1:31" s="5" customFormat="1" ht="38.25" x14ac:dyDescent="0.2">
      <c r="A13" s="2" t="s">
        <v>139</v>
      </c>
      <c r="B13" s="18">
        <v>0</v>
      </c>
      <c r="C13" s="18">
        <v>0</v>
      </c>
      <c r="D13" s="18">
        <v>0</v>
      </c>
      <c r="E13" s="18">
        <v>0</v>
      </c>
      <c r="F13" s="18">
        <v>0</v>
      </c>
      <c r="G13" s="18">
        <v>0</v>
      </c>
      <c r="H13" s="18">
        <v>0</v>
      </c>
      <c r="I13" s="18">
        <v>0</v>
      </c>
      <c r="J13" s="18">
        <v>0</v>
      </c>
      <c r="K13" s="18">
        <v>0</v>
      </c>
      <c r="L13" s="18">
        <v>0</v>
      </c>
      <c r="M13" s="18">
        <v>0</v>
      </c>
      <c r="N13" s="18">
        <v>0</v>
      </c>
      <c r="O13" s="18">
        <v>0</v>
      </c>
      <c r="P13" s="1"/>
      <c r="Q13" s="1"/>
      <c r="R13" s="1"/>
      <c r="S13" s="1"/>
      <c r="T13" s="1"/>
      <c r="U13" s="1"/>
      <c r="V13" s="1"/>
      <c r="W13" s="1"/>
      <c r="X13" s="1"/>
      <c r="Y13" s="1"/>
      <c r="Z13" s="1"/>
      <c r="AA13" s="1"/>
      <c r="AB13" s="1"/>
      <c r="AC13" s="1"/>
      <c r="AD13" s="1"/>
      <c r="AE13" s="1"/>
    </row>
    <row r="14" spans="1:31" s="5" customFormat="1" ht="25.5" x14ac:dyDescent="0.2">
      <c r="A14" s="2" t="s">
        <v>140</v>
      </c>
      <c r="B14" s="18">
        <v>0</v>
      </c>
      <c r="C14" s="18">
        <v>0</v>
      </c>
      <c r="D14" s="18">
        <v>0</v>
      </c>
      <c r="E14" s="18">
        <v>0</v>
      </c>
      <c r="F14" s="18">
        <v>0</v>
      </c>
      <c r="G14" s="18">
        <v>0</v>
      </c>
      <c r="H14" s="18">
        <v>0</v>
      </c>
      <c r="I14" s="18">
        <v>0</v>
      </c>
      <c r="J14" s="18">
        <v>0</v>
      </c>
      <c r="K14" s="18">
        <v>0</v>
      </c>
      <c r="L14" s="18">
        <v>0</v>
      </c>
      <c r="M14" s="18">
        <v>0</v>
      </c>
      <c r="N14" s="18">
        <v>0</v>
      </c>
      <c r="O14" s="18">
        <v>0</v>
      </c>
      <c r="P14" s="1"/>
      <c r="Q14" s="1"/>
      <c r="R14" s="1"/>
      <c r="S14" s="1"/>
      <c r="T14" s="1"/>
      <c r="U14" s="1"/>
      <c r="V14" s="1"/>
      <c r="W14" s="1"/>
      <c r="X14" s="1"/>
      <c r="Y14" s="1"/>
      <c r="Z14" s="1"/>
      <c r="AA14" s="1"/>
      <c r="AB14" s="1"/>
      <c r="AC14" s="1"/>
      <c r="AD14" s="1"/>
      <c r="AE14" s="1"/>
    </row>
    <row r="15" spans="1:31" s="5" customFormat="1" ht="25.5" x14ac:dyDescent="0.2">
      <c r="A15" s="2" t="s">
        <v>141</v>
      </c>
      <c r="B15" s="18">
        <v>0</v>
      </c>
      <c r="C15" s="18">
        <v>0</v>
      </c>
      <c r="D15" s="18">
        <v>0</v>
      </c>
      <c r="E15" s="18">
        <v>0</v>
      </c>
      <c r="F15" s="18">
        <v>0</v>
      </c>
      <c r="G15" s="18">
        <v>0</v>
      </c>
      <c r="H15" s="18">
        <v>0</v>
      </c>
      <c r="I15" s="18">
        <v>0</v>
      </c>
      <c r="J15" s="18">
        <v>0</v>
      </c>
      <c r="K15" s="18">
        <v>0</v>
      </c>
      <c r="L15" s="18">
        <v>0</v>
      </c>
      <c r="M15" s="18">
        <v>0</v>
      </c>
      <c r="N15" s="18">
        <v>0</v>
      </c>
      <c r="O15" s="18">
        <v>0</v>
      </c>
    </row>
    <row r="16" spans="1:31" s="5" customFormat="1" ht="25.5" x14ac:dyDescent="0.2">
      <c r="A16" s="2" t="s">
        <v>142</v>
      </c>
      <c r="B16" s="18">
        <v>0</v>
      </c>
      <c r="C16" s="18">
        <v>0</v>
      </c>
      <c r="D16" s="18">
        <v>0</v>
      </c>
      <c r="E16" s="18">
        <v>0</v>
      </c>
      <c r="F16" s="18">
        <v>0</v>
      </c>
      <c r="G16" s="18">
        <v>0</v>
      </c>
      <c r="H16" s="18">
        <v>0</v>
      </c>
      <c r="I16" s="18">
        <v>0</v>
      </c>
      <c r="J16" s="18">
        <v>0</v>
      </c>
      <c r="K16" s="18">
        <v>0</v>
      </c>
      <c r="L16" s="18">
        <v>0</v>
      </c>
      <c r="M16" s="18">
        <v>0</v>
      </c>
      <c r="N16" s="18">
        <v>0</v>
      </c>
      <c r="O16" s="18">
        <v>0</v>
      </c>
    </row>
    <row r="17" spans="1:15" s="5" customFormat="1" ht="25.5" x14ac:dyDescent="0.2">
      <c r="A17" s="2" t="s">
        <v>143</v>
      </c>
      <c r="B17" s="18">
        <v>0</v>
      </c>
      <c r="C17" s="18">
        <v>0</v>
      </c>
      <c r="D17" s="18">
        <v>0</v>
      </c>
      <c r="E17" s="18">
        <v>0</v>
      </c>
      <c r="F17" s="18">
        <v>0</v>
      </c>
      <c r="G17" s="18">
        <v>0</v>
      </c>
      <c r="H17" s="18">
        <v>0</v>
      </c>
      <c r="I17" s="18">
        <v>0</v>
      </c>
      <c r="J17" s="18">
        <v>0</v>
      </c>
      <c r="K17" s="18">
        <v>0</v>
      </c>
      <c r="L17" s="18">
        <v>0</v>
      </c>
      <c r="M17" s="18">
        <v>0</v>
      </c>
      <c r="N17" s="18">
        <v>0</v>
      </c>
      <c r="O17" s="18">
        <v>0</v>
      </c>
    </row>
    <row r="18" spans="1:15" s="5" customFormat="1" x14ac:dyDescent="0.2">
      <c r="A18" s="2" t="s">
        <v>144</v>
      </c>
      <c r="B18" s="18">
        <v>0</v>
      </c>
      <c r="C18" s="18">
        <v>0</v>
      </c>
      <c r="D18" s="18">
        <v>0</v>
      </c>
      <c r="E18" s="18">
        <v>0</v>
      </c>
      <c r="F18" s="18">
        <v>0</v>
      </c>
      <c r="G18" s="18">
        <v>0</v>
      </c>
      <c r="H18" s="18">
        <v>0</v>
      </c>
      <c r="I18" s="18">
        <v>0</v>
      </c>
      <c r="J18" s="18">
        <v>0</v>
      </c>
      <c r="K18" s="18">
        <v>0</v>
      </c>
      <c r="L18" s="18">
        <v>0</v>
      </c>
      <c r="M18" s="18">
        <v>0</v>
      </c>
      <c r="N18" s="18">
        <v>0</v>
      </c>
      <c r="O18" s="18">
        <v>0</v>
      </c>
    </row>
    <row r="19" spans="1:15" s="5" customFormat="1" ht="25.5" x14ac:dyDescent="0.2">
      <c r="A19" s="23" t="s">
        <v>470</v>
      </c>
      <c r="B19" s="18">
        <v>0</v>
      </c>
      <c r="C19" s="18">
        <v>0</v>
      </c>
      <c r="D19" s="18">
        <v>0</v>
      </c>
      <c r="E19" s="18">
        <v>0</v>
      </c>
      <c r="F19" s="18">
        <v>0</v>
      </c>
      <c r="G19" s="18">
        <v>0</v>
      </c>
      <c r="H19" s="18">
        <v>0</v>
      </c>
      <c r="I19" s="18">
        <v>0</v>
      </c>
      <c r="J19" s="18">
        <v>0</v>
      </c>
      <c r="K19" s="18">
        <v>0</v>
      </c>
      <c r="L19" s="18">
        <v>0</v>
      </c>
      <c r="M19" s="18">
        <v>0</v>
      </c>
      <c r="N19" s="18">
        <v>0</v>
      </c>
      <c r="O19" s="18">
        <v>0</v>
      </c>
    </row>
    <row r="20" spans="1:15" s="5" customFormat="1" x14ac:dyDescent="0.2">
      <c r="A20" s="2" t="s">
        <v>48</v>
      </c>
      <c r="B20" s="12">
        <f>B7+B13+B14+B15+B16+B17+B18</f>
        <v>0</v>
      </c>
      <c r="C20" s="12">
        <f t="shared" ref="C20:N20" si="2">C7+C13+C14+C15+C16+C17+C18</f>
        <v>0</v>
      </c>
      <c r="D20" s="12">
        <f t="shared" si="2"/>
        <v>0</v>
      </c>
      <c r="E20" s="12">
        <f t="shared" si="2"/>
        <v>0</v>
      </c>
      <c r="F20" s="12">
        <f t="shared" si="2"/>
        <v>0</v>
      </c>
      <c r="G20" s="12">
        <f t="shared" si="2"/>
        <v>0</v>
      </c>
      <c r="H20" s="12">
        <f t="shared" si="2"/>
        <v>0</v>
      </c>
      <c r="I20" s="12">
        <f t="shared" si="2"/>
        <v>0</v>
      </c>
      <c r="J20" s="12">
        <f t="shared" si="2"/>
        <v>0</v>
      </c>
      <c r="K20" s="12">
        <f t="shared" si="2"/>
        <v>0</v>
      </c>
      <c r="L20" s="12">
        <f t="shared" si="2"/>
        <v>0</v>
      </c>
      <c r="M20" s="12">
        <f t="shared" si="2"/>
        <v>0</v>
      </c>
      <c r="N20" s="12">
        <f t="shared" si="2"/>
        <v>0</v>
      </c>
      <c r="O20" s="12">
        <f t="shared" ref="O20" si="3">O7+O13+O14+O15+O16+O17+O18</f>
        <v>0</v>
      </c>
    </row>
    <row r="21" spans="1:15" s="5" customFormat="1" ht="25.5" x14ac:dyDescent="0.2">
      <c r="A21" s="2" t="s">
        <v>146</v>
      </c>
      <c r="B21" s="18">
        <v>0</v>
      </c>
      <c r="C21" s="18">
        <v>0</v>
      </c>
      <c r="D21" s="18">
        <v>0</v>
      </c>
      <c r="E21" s="18">
        <v>0</v>
      </c>
      <c r="F21" s="18">
        <v>0</v>
      </c>
      <c r="G21" s="18">
        <v>0</v>
      </c>
      <c r="H21" s="18">
        <v>0</v>
      </c>
      <c r="I21" s="18">
        <v>0</v>
      </c>
      <c r="J21" s="18">
        <v>0</v>
      </c>
      <c r="K21" s="18">
        <v>0</v>
      </c>
      <c r="L21" s="18">
        <v>0</v>
      </c>
      <c r="M21" s="18">
        <v>0</v>
      </c>
      <c r="N21" s="18">
        <v>0</v>
      </c>
      <c r="O21" s="18">
        <v>0</v>
      </c>
    </row>
    <row r="22" spans="1:15" s="5" customFormat="1" x14ac:dyDescent="0.2">
      <c r="A22" s="23" t="s">
        <v>88</v>
      </c>
      <c r="B22" s="18">
        <v>0</v>
      </c>
      <c r="C22" s="18">
        <v>0</v>
      </c>
      <c r="D22" s="18">
        <v>0</v>
      </c>
      <c r="E22" s="18">
        <v>0</v>
      </c>
      <c r="F22" s="18">
        <v>0</v>
      </c>
      <c r="G22" s="18">
        <v>0</v>
      </c>
      <c r="H22" s="18">
        <v>0</v>
      </c>
      <c r="I22" s="18">
        <v>0</v>
      </c>
      <c r="J22" s="18">
        <v>0</v>
      </c>
      <c r="K22" s="18">
        <v>0</v>
      </c>
      <c r="L22" s="18">
        <v>0</v>
      </c>
      <c r="M22" s="18">
        <v>0</v>
      </c>
      <c r="N22" s="18">
        <v>0</v>
      </c>
      <c r="O22" s="18">
        <v>0</v>
      </c>
    </row>
    <row r="23" spans="1:15" s="5" customFormat="1" ht="25.5" x14ac:dyDescent="0.2">
      <c r="A23" s="23" t="s">
        <v>49</v>
      </c>
      <c r="B23" s="18">
        <v>0</v>
      </c>
      <c r="C23" s="18">
        <v>0</v>
      </c>
      <c r="D23" s="18">
        <v>0</v>
      </c>
      <c r="E23" s="18">
        <v>0</v>
      </c>
      <c r="F23" s="18">
        <v>0</v>
      </c>
      <c r="G23" s="18">
        <v>0</v>
      </c>
      <c r="H23" s="18">
        <v>0</v>
      </c>
      <c r="I23" s="18">
        <v>0</v>
      </c>
      <c r="J23" s="18">
        <v>0</v>
      </c>
      <c r="K23" s="18">
        <v>0</v>
      </c>
      <c r="L23" s="18">
        <v>0</v>
      </c>
      <c r="M23" s="18">
        <v>0</v>
      </c>
      <c r="N23" s="18">
        <v>0</v>
      </c>
      <c r="O23" s="18">
        <v>0</v>
      </c>
    </row>
    <row r="24" spans="1:15" s="5" customFormat="1" x14ac:dyDescent="0.2">
      <c r="A24" s="23" t="s">
        <v>50</v>
      </c>
      <c r="B24" s="18">
        <v>0</v>
      </c>
      <c r="C24" s="18">
        <v>0</v>
      </c>
      <c r="D24" s="18">
        <v>0</v>
      </c>
      <c r="E24" s="18">
        <v>0</v>
      </c>
      <c r="F24" s="18">
        <v>0</v>
      </c>
      <c r="G24" s="18">
        <v>0</v>
      </c>
      <c r="H24" s="18">
        <v>0</v>
      </c>
      <c r="I24" s="18">
        <v>0</v>
      </c>
      <c r="J24" s="18">
        <v>0</v>
      </c>
      <c r="K24" s="18">
        <v>0</v>
      </c>
      <c r="L24" s="18">
        <v>0</v>
      </c>
      <c r="M24" s="18">
        <v>0</v>
      </c>
      <c r="N24" s="18">
        <v>0</v>
      </c>
      <c r="O24" s="18">
        <v>0</v>
      </c>
    </row>
    <row r="25" spans="1:15" s="5" customFormat="1" x14ac:dyDescent="0.2">
      <c r="A25" s="23" t="s">
        <v>133</v>
      </c>
      <c r="B25" s="18">
        <v>0</v>
      </c>
      <c r="C25" s="18">
        <v>0</v>
      </c>
      <c r="D25" s="18">
        <v>0</v>
      </c>
      <c r="E25" s="18">
        <v>0</v>
      </c>
      <c r="F25" s="18">
        <v>0</v>
      </c>
      <c r="G25" s="18">
        <v>0</v>
      </c>
      <c r="H25" s="18">
        <v>0</v>
      </c>
      <c r="I25" s="18">
        <v>0</v>
      </c>
      <c r="J25" s="18">
        <v>0</v>
      </c>
      <c r="K25" s="18">
        <v>0</v>
      </c>
      <c r="L25" s="18">
        <v>0</v>
      </c>
      <c r="M25" s="18">
        <v>0</v>
      </c>
      <c r="N25" s="18">
        <v>0</v>
      </c>
      <c r="O25" s="18">
        <v>0</v>
      </c>
    </row>
    <row r="26" spans="1:15" s="5" customFormat="1" x14ac:dyDescent="0.2">
      <c r="A26" s="2" t="s">
        <v>145</v>
      </c>
      <c r="B26" s="93">
        <f t="shared" ref="B26:N26" si="4">B27+B28</f>
        <v>0</v>
      </c>
      <c r="C26" s="93">
        <f t="shared" si="4"/>
        <v>0</v>
      </c>
      <c r="D26" s="93">
        <f>D27+D28</f>
        <v>0</v>
      </c>
      <c r="E26" s="93">
        <f t="shared" si="4"/>
        <v>0</v>
      </c>
      <c r="F26" s="93">
        <f t="shared" si="4"/>
        <v>0</v>
      </c>
      <c r="G26" s="93">
        <f t="shared" si="4"/>
        <v>0</v>
      </c>
      <c r="H26" s="93">
        <f t="shared" si="4"/>
        <v>0</v>
      </c>
      <c r="I26" s="93">
        <f t="shared" si="4"/>
        <v>0</v>
      </c>
      <c r="J26" s="93">
        <f t="shared" si="4"/>
        <v>0</v>
      </c>
      <c r="K26" s="93">
        <f t="shared" si="4"/>
        <v>0</v>
      </c>
      <c r="L26" s="93">
        <f t="shared" si="4"/>
        <v>0</v>
      </c>
      <c r="M26" s="93">
        <f t="shared" si="4"/>
        <v>0</v>
      </c>
      <c r="N26" s="93">
        <f t="shared" si="4"/>
        <v>0</v>
      </c>
      <c r="O26" s="93">
        <f t="shared" ref="O26" si="5">O27+O28</f>
        <v>0</v>
      </c>
    </row>
    <row r="27" spans="1:15" s="5" customFormat="1" x14ac:dyDescent="0.2">
      <c r="A27" s="23" t="s">
        <v>167</v>
      </c>
      <c r="B27" s="18">
        <v>0</v>
      </c>
      <c r="C27" s="18">
        <v>0</v>
      </c>
      <c r="D27" s="18">
        <v>0</v>
      </c>
      <c r="E27" s="18">
        <v>0</v>
      </c>
      <c r="F27" s="18">
        <v>0</v>
      </c>
      <c r="G27" s="18">
        <v>0</v>
      </c>
      <c r="H27" s="18">
        <v>0</v>
      </c>
      <c r="I27" s="18">
        <v>0</v>
      </c>
      <c r="J27" s="18">
        <v>0</v>
      </c>
      <c r="K27" s="18">
        <v>0</v>
      </c>
      <c r="L27" s="18">
        <v>0</v>
      </c>
      <c r="M27" s="18">
        <v>0</v>
      </c>
      <c r="N27" s="18">
        <v>0</v>
      </c>
      <c r="O27" s="18">
        <v>0</v>
      </c>
    </row>
    <row r="28" spans="1:15" s="5" customFormat="1" ht="25.5" x14ac:dyDescent="0.2">
      <c r="A28" s="23" t="s">
        <v>168</v>
      </c>
      <c r="B28" s="18">
        <v>0</v>
      </c>
      <c r="C28" s="18">
        <v>0</v>
      </c>
      <c r="D28" s="18">
        <v>0</v>
      </c>
      <c r="E28" s="18">
        <v>0</v>
      </c>
      <c r="F28" s="18">
        <v>0</v>
      </c>
      <c r="G28" s="18">
        <v>0</v>
      </c>
      <c r="H28" s="18">
        <v>0</v>
      </c>
      <c r="I28" s="18">
        <v>0</v>
      </c>
      <c r="J28" s="18">
        <v>0</v>
      </c>
      <c r="K28" s="18">
        <v>0</v>
      </c>
      <c r="L28" s="18">
        <v>0</v>
      </c>
      <c r="M28" s="18">
        <v>0</v>
      </c>
      <c r="N28" s="18">
        <v>0</v>
      </c>
      <c r="O28" s="18">
        <v>0</v>
      </c>
    </row>
    <row r="29" spans="1:15" s="5" customFormat="1" ht="25.5" x14ac:dyDescent="0.2">
      <c r="A29" s="2" t="s">
        <v>474</v>
      </c>
      <c r="B29" s="18">
        <v>0</v>
      </c>
      <c r="C29" s="18">
        <v>0</v>
      </c>
      <c r="D29" s="18">
        <v>0</v>
      </c>
      <c r="E29" s="18">
        <v>0</v>
      </c>
      <c r="F29" s="18">
        <v>0</v>
      </c>
      <c r="G29" s="18">
        <v>0</v>
      </c>
      <c r="H29" s="18">
        <v>0</v>
      </c>
      <c r="I29" s="18">
        <v>0</v>
      </c>
      <c r="J29" s="18">
        <v>0</v>
      </c>
      <c r="K29" s="18">
        <v>0</v>
      </c>
      <c r="L29" s="18">
        <v>0</v>
      </c>
      <c r="M29" s="18">
        <v>0</v>
      </c>
      <c r="N29" s="18">
        <v>0</v>
      </c>
      <c r="O29" s="18">
        <v>0</v>
      </c>
    </row>
    <row r="30" spans="1:15" s="5" customFormat="1" ht="25.5" x14ac:dyDescent="0.2">
      <c r="A30" s="23" t="s">
        <v>475</v>
      </c>
      <c r="B30" s="18">
        <v>0</v>
      </c>
      <c r="C30" s="18">
        <v>0</v>
      </c>
      <c r="D30" s="18">
        <v>0</v>
      </c>
      <c r="E30" s="18">
        <v>0</v>
      </c>
      <c r="F30" s="18">
        <v>0</v>
      </c>
      <c r="G30" s="18">
        <v>0</v>
      </c>
      <c r="H30" s="18">
        <v>0</v>
      </c>
      <c r="I30" s="18">
        <v>0</v>
      </c>
      <c r="J30" s="18">
        <v>0</v>
      </c>
      <c r="K30" s="18">
        <v>0</v>
      </c>
      <c r="L30" s="18">
        <v>0</v>
      </c>
      <c r="M30" s="18">
        <v>0</v>
      </c>
      <c r="N30" s="18">
        <v>0</v>
      </c>
      <c r="O30" s="18">
        <v>0</v>
      </c>
    </row>
    <row r="31" spans="1:15" s="5" customFormat="1" x14ac:dyDescent="0.2">
      <c r="A31" s="2" t="s">
        <v>148</v>
      </c>
      <c r="B31" s="18">
        <v>0</v>
      </c>
      <c r="C31" s="18">
        <v>0</v>
      </c>
      <c r="D31" s="18">
        <v>0</v>
      </c>
      <c r="E31" s="18">
        <v>0</v>
      </c>
      <c r="F31" s="18">
        <v>0</v>
      </c>
      <c r="G31" s="18">
        <v>0</v>
      </c>
      <c r="H31" s="18">
        <v>0</v>
      </c>
      <c r="I31" s="18">
        <v>0</v>
      </c>
      <c r="J31" s="18">
        <v>0</v>
      </c>
      <c r="K31" s="18">
        <v>0</v>
      </c>
      <c r="L31" s="18">
        <v>0</v>
      </c>
      <c r="M31" s="18">
        <v>0</v>
      </c>
      <c r="N31" s="18">
        <v>0</v>
      </c>
      <c r="O31" s="18">
        <v>0</v>
      </c>
    </row>
    <row r="32" spans="1:15" s="5" customFormat="1" x14ac:dyDescent="0.2">
      <c r="A32" s="23" t="s">
        <v>136</v>
      </c>
      <c r="B32" s="18">
        <v>0</v>
      </c>
      <c r="C32" s="18">
        <v>0</v>
      </c>
      <c r="D32" s="18">
        <v>0</v>
      </c>
      <c r="E32" s="18">
        <v>0</v>
      </c>
      <c r="F32" s="18">
        <v>0</v>
      </c>
      <c r="G32" s="18">
        <v>0</v>
      </c>
      <c r="H32" s="18">
        <v>0</v>
      </c>
      <c r="I32" s="18">
        <v>0</v>
      </c>
      <c r="J32" s="18">
        <v>0</v>
      </c>
      <c r="K32" s="18">
        <v>0</v>
      </c>
      <c r="L32" s="18">
        <v>0</v>
      </c>
      <c r="M32" s="18">
        <v>0</v>
      </c>
      <c r="N32" s="18">
        <v>0</v>
      </c>
      <c r="O32" s="18">
        <v>0</v>
      </c>
    </row>
    <row r="33" spans="1:15" s="5" customFormat="1" x14ac:dyDescent="0.2">
      <c r="A33" s="2" t="s">
        <v>52</v>
      </c>
      <c r="B33" s="12">
        <f>SUM(B21:B24)-B25+B26+B29+B30+B31+B32</f>
        <v>0</v>
      </c>
      <c r="C33" s="12">
        <f t="shared" ref="C33:N33" si="6">SUM(C21:C24)-C25+C26+C29+C30+C31+C32</f>
        <v>0</v>
      </c>
      <c r="D33" s="12">
        <f t="shared" si="6"/>
        <v>0</v>
      </c>
      <c r="E33" s="12">
        <f t="shared" si="6"/>
        <v>0</v>
      </c>
      <c r="F33" s="12">
        <f t="shared" si="6"/>
        <v>0</v>
      </c>
      <c r="G33" s="12">
        <f t="shared" si="6"/>
        <v>0</v>
      </c>
      <c r="H33" s="12">
        <f t="shared" si="6"/>
        <v>0</v>
      </c>
      <c r="I33" s="12">
        <f t="shared" si="6"/>
        <v>0</v>
      </c>
      <c r="J33" s="12">
        <f t="shared" si="6"/>
        <v>0</v>
      </c>
      <c r="K33" s="12">
        <f t="shared" si="6"/>
        <v>0</v>
      </c>
      <c r="L33" s="12">
        <f t="shared" si="6"/>
        <v>0</v>
      </c>
      <c r="M33" s="12">
        <f t="shared" si="6"/>
        <v>0</v>
      </c>
      <c r="N33" s="12">
        <f t="shared" si="6"/>
        <v>0</v>
      </c>
      <c r="O33" s="12">
        <f t="shared" ref="O33" si="7">SUM(O21:O24)-O25+O26+O29+O30+O31+O32</f>
        <v>0</v>
      </c>
    </row>
    <row r="34" spans="1:15" s="5" customFormat="1" x14ac:dyDescent="0.2">
      <c r="A34" s="2" t="s">
        <v>25</v>
      </c>
      <c r="B34" s="12">
        <f>B20-B33</f>
        <v>0</v>
      </c>
      <c r="C34" s="12">
        <f t="shared" ref="C34:N34" si="8">C20-C33</f>
        <v>0</v>
      </c>
      <c r="D34" s="12">
        <f t="shared" si="8"/>
        <v>0</v>
      </c>
      <c r="E34" s="12">
        <f t="shared" si="8"/>
        <v>0</v>
      </c>
      <c r="F34" s="12">
        <f t="shared" si="8"/>
        <v>0</v>
      </c>
      <c r="G34" s="12">
        <f t="shared" si="8"/>
        <v>0</v>
      </c>
      <c r="H34" s="12">
        <f t="shared" si="8"/>
        <v>0</v>
      </c>
      <c r="I34" s="12">
        <f t="shared" si="8"/>
        <v>0</v>
      </c>
      <c r="J34" s="12">
        <f t="shared" si="8"/>
        <v>0</v>
      </c>
      <c r="K34" s="12">
        <f t="shared" si="8"/>
        <v>0</v>
      </c>
      <c r="L34" s="12">
        <f t="shared" si="8"/>
        <v>0</v>
      </c>
      <c r="M34" s="12">
        <f t="shared" si="8"/>
        <v>0</v>
      </c>
      <c r="N34" s="12">
        <f t="shared" si="8"/>
        <v>0</v>
      </c>
      <c r="O34" s="12">
        <f t="shared" ref="O34" si="9">O20-O33</f>
        <v>0</v>
      </c>
    </row>
    <row r="35" spans="1:15" x14ac:dyDescent="0.2">
      <c r="A35" s="23" t="s">
        <v>26</v>
      </c>
      <c r="B35" s="19" t="str">
        <f>IF(B20-B33&gt;0,B20-B33,"")</f>
        <v/>
      </c>
      <c r="C35" s="19" t="str">
        <f t="shared" ref="C35:N35" si="10">IF(C20-C33&gt;0,C20-C33,"")</f>
        <v/>
      </c>
      <c r="D35" s="19" t="str">
        <f t="shared" si="10"/>
        <v/>
      </c>
      <c r="E35" s="19" t="str">
        <f t="shared" si="10"/>
        <v/>
      </c>
      <c r="F35" s="19" t="str">
        <f t="shared" si="10"/>
        <v/>
      </c>
      <c r="G35" s="19" t="str">
        <f t="shared" si="10"/>
        <v/>
      </c>
      <c r="H35" s="19" t="str">
        <f t="shared" si="10"/>
        <v/>
      </c>
      <c r="I35" s="19" t="str">
        <f t="shared" si="10"/>
        <v/>
      </c>
      <c r="J35" s="19" t="str">
        <f t="shared" si="10"/>
        <v/>
      </c>
      <c r="K35" s="19" t="str">
        <f t="shared" si="10"/>
        <v/>
      </c>
      <c r="L35" s="19" t="str">
        <f t="shared" si="10"/>
        <v/>
      </c>
      <c r="M35" s="19" t="str">
        <f t="shared" si="10"/>
        <v/>
      </c>
      <c r="N35" s="19" t="str">
        <f t="shared" si="10"/>
        <v/>
      </c>
      <c r="O35" s="19" t="str">
        <f t="shared" ref="O35" si="11">IF(O20-O33&gt;0,O20-O33,"")</f>
        <v/>
      </c>
    </row>
    <row r="36" spans="1:15" x14ac:dyDescent="0.2">
      <c r="A36" s="23" t="s">
        <v>27</v>
      </c>
      <c r="B36" s="19" t="str">
        <f>IF(B20-B33&lt;0,-B20+B33,"")</f>
        <v/>
      </c>
      <c r="C36" s="19" t="str">
        <f t="shared" ref="C36:O36" si="12">IF(C20-C33&lt;0,-C20+C33,"")</f>
        <v/>
      </c>
      <c r="D36" s="19" t="str">
        <f t="shared" si="12"/>
        <v/>
      </c>
      <c r="E36" s="19" t="str">
        <f t="shared" si="12"/>
        <v/>
      </c>
      <c r="F36" s="19" t="str">
        <f t="shared" si="12"/>
        <v/>
      </c>
      <c r="G36" s="19" t="str">
        <f t="shared" si="12"/>
        <v/>
      </c>
      <c r="H36" s="19" t="str">
        <f t="shared" si="12"/>
        <v/>
      </c>
      <c r="I36" s="19" t="str">
        <f t="shared" si="12"/>
        <v/>
      </c>
      <c r="J36" s="19" t="str">
        <f t="shared" si="12"/>
        <v/>
      </c>
      <c r="K36" s="19" t="str">
        <f t="shared" si="12"/>
        <v/>
      </c>
      <c r="L36" s="19" t="str">
        <f t="shared" si="12"/>
        <v/>
      </c>
      <c r="M36" s="19" t="str">
        <f t="shared" si="12"/>
        <v/>
      </c>
      <c r="N36" s="19" t="str">
        <f t="shared" si="12"/>
        <v/>
      </c>
      <c r="O36" s="19" t="str">
        <f t="shared" si="12"/>
        <v/>
      </c>
    </row>
    <row r="37" spans="1:15" ht="25.5" x14ac:dyDescent="0.2">
      <c r="A37" s="2" t="s">
        <v>149</v>
      </c>
      <c r="B37" s="18">
        <v>0</v>
      </c>
      <c r="C37" s="18">
        <v>0</v>
      </c>
      <c r="D37" s="18">
        <v>0</v>
      </c>
      <c r="E37" s="18">
        <v>0</v>
      </c>
      <c r="F37" s="18">
        <v>0</v>
      </c>
      <c r="G37" s="18">
        <v>0</v>
      </c>
      <c r="H37" s="18">
        <v>0</v>
      </c>
      <c r="I37" s="18">
        <v>0</v>
      </c>
      <c r="J37" s="18">
        <v>0</v>
      </c>
      <c r="K37" s="18">
        <v>0</v>
      </c>
      <c r="L37" s="18">
        <v>0</v>
      </c>
      <c r="M37" s="18">
        <v>0</v>
      </c>
      <c r="N37" s="18">
        <v>0</v>
      </c>
      <c r="O37" s="18">
        <v>0</v>
      </c>
    </row>
    <row r="38" spans="1:15" x14ac:dyDescent="0.2">
      <c r="A38" s="2" t="s">
        <v>150</v>
      </c>
      <c r="B38" s="18">
        <v>0</v>
      </c>
      <c r="C38" s="18">
        <v>0</v>
      </c>
      <c r="D38" s="18">
        <v>0</v>
      </c>
      <c r="E38" s="18">
        <v>0</v>
      </c>
      <c r="F38" s="18">
        <v>0</v>
      </c>
      <c r="G38" s="18">
        <v>0</v>
      </c>
      <c r="H38" s="18">
        <v>0</v>
      </c>
      <c r="I38" s="18">
        <v>0</v>
      </c>
      <c r="J38" s="18">
        <v>0</v>
      </c>
      <c r="K38" s="18">
        <v>0</v>
      </c>
      <c r="L38" s="18">
        <v>0</v>
      </c>
      <c r="M38" s="18">
        <v>0</v>
      </c>
      <c r="N38" s="18">
        <v>0</v>
      </c>
      <c r="O38" s="18">
        <v>0</v>
      </c>
    </row>
    <row r="39" spans="1:15" ht="25.5" x14ac:dyDescent="0.2">
      <c r="A39" s="2" t="s">
        <v>151</v>
      </c>
      <c r="B39" s="18">
        <v>0</v>
      </c>
      <c r="C39" s="18">
        <v>0</v>
      </c>
      <c r="D39" s="18">
        <v>0</v>
      </c>
      <c r="E39" s="18">
        <v>0</v>
      </c>
      <c r="F39" s="18">
        <v>0</v>
      </c>
      <c r="G39" s="18">
        <v>0</v>
      </c>
      <c r="H39" s="18">
        <v>0</v>
      </c>
      <c r="I39" s="18">
        <v>0</v>
      </c>
      <c r="J39" s="18">
        <v>0</v>
      </c>
      <c r="K39" s="18">
        <v>0</v>
      </c>
      <c r="L39" s="18">
        <v>0</v>
      </c>
      <c r="M39" s="18">
        <v>0</v>
      </c>
      <c r="N39" s="18">
        <v>0</v>
      </c>
      <c r="O39" s="18">
        <v>0</v>
      </c>
    </row>
    <row r="40" spans="1:15" x14ac:dyDescent="0.2">
      <c r="A40" s="2" t="s">
        <v>152</v>
      </c>
      <c r="B40" s="18">
        <v>0</v>
      </c>
      <c r="C40" s="18">
        <v>0</v>
      </c>
      <c r="D40" s="18">
        <v>0</v>
      </c>
      <c r="E40" s="18">
        <v>0</v>
      </c>
      <c r="F40" s="18">
        <v>0</v>
      </c>
      <c r="G40" s="18">
        <v>0</v>
      </c>
      <c r="H40" s="18">
        <v>0</v>
      </c>
      <c r="I40" s="18">
        <v>0</v>
      </c>
      <c r="J40" s="18">
        <v>0</v>
      </c>
      <c r="K40" s="18">
        <v>0</v>
      </c>
      <c r="L40" s="18">
        <v>0</v>
      </c>
      <c r="M40" s="18">
        <v>0</v>
      </c>
      <c r="N40" s="18">
        <v>0</v>
      </c>
      <c r="O40" s="18">
        <v>0</v>
      </c>
    </row>
    <row r="41" spans="1:15" x14ac:dyDescent="0.2">
      <c r="A41" s="2" t="s">
        <v>28</v>
      </c>
      <c r="B41" s="33">
        <f>B40+B39+B38+B37</f>
        <v>0</v>
      </c>
      <c r="C41" s="33">
        <f t="shared" ref="C41:N41" si="13">C40+C39+C38+C37</f>
        <v>0</v>
      </c>
      <c r="D41" s="33">
        <f t="shared" si="13"/>
        <v>0</v>
      </c>
      <c r="E41" s="33">
        <f t="shared" si="13"/>
        <v>0</v>
      </c>
      <c r="F41" s="33">
        <f t="shared" si="13"/>
        <v>0</v>
      </c>
      <c r="G41" s="33">
        <f t="shared" si="13"/>
        <v>0</v>
      </c>
      <c r="H41" s="33">
        <f t="shared" si="13"/>
        <v>0</v>
      </c>
      <c r="I41" s="33">
        <f t="shared" si="13"/>
        <v>0</v>
      </c>
      <c r="J41" s="33">
        <f t="shared" si="13"/>
        <v>0</v>
      </c>
      <c r="K41" s="33">
        <f t="shared" si="13"/>
        <v>0</v>
      </c>
      <c r="L41" s="33">
        <f t="shared" si="13"/>
        <v>0</v>
      </c>
      <c r="M41" s="33">
        <f t="shared" si="13"/>
        <v>0</v>
      </c>
      <c r="N41" s="33">
        <f t="shared" si="13"/>
        <v>0</v>
      </c>
      <c r="O41" s="33">
        <f t="shared" ref="O41" si="14">O40+O39+O38+O37</f>
        <v>0</v>
      </c>
    </row>
    <row r="42" spans="1:15" ht="51" x14ac:dyDescent="0.2">
      <c r="A42" s="2" t="s">
        <v>153</v>
      </c>
      <c r="B42" s="18">
        <v>0</v>
      </c>
      <c r="C42" s="18">
        <v>0</v>
      </c>
      <c r="D42" s="18">
        <v>0</v>
      </c>
      <c r="E42" s="18">
        <v>0</v>
      </c>
      <c r="F42" s="18">
        <v>0</v>
      </c>
      <c r="G42" s="18">
        <v>0</v>
      </c>
      <c r="H42" s="18">
        <v>0</v>
      </c>
      <c r="I42" s="18">
        <v>0</v>
      </c>
      <c r="J42" s="18">
        <v>0</v>
      </c>
      <c r="K42" s="18">
        <v>0</v>
      </c>
      <c r="L42" s="18">
        <v>0</v>
      </c>
      <c r="M42" s="18">
        <v>0</v>
      </c>
      <c r="N42" s="18">
        <v>0</v>
      </c>
      <c r="O42" s="18">
        <v>0</v>
      </c>
    </row>
    <row r="43" spans="1:15" x14ac:dyDescent="0.2">
      <c r="A43" s="2" t="s">
        <v>154</v>
      </c>
      <c r="B43" s="18">
        <v>0</v>
      </c>
      <c r="C43" s="18">
        <v>0</v>
      </c>
      <c r="D43" s="18">
        <v>0</v>
      </c>
      <c r="E43" s="18">
        <v>0</v>
      </c>
      <c r="F43" s="18">
        <v>0</v>
      </c>
      <c r="G43" s="18">
        <v>0</v>
      </c>
      <c r="H43" s="18">
        <v>0</v>
      </c>
      <c r="I43" s="18">
        <v>0</v>
      </c>
      <c r="J43" s="18">
        <v>0</v>
      </c>
      <c r="K43" s="18">
        <v>0</v>
      </c>
      <c r="L43" s="18">
        <v>0</v>
      </c>
      <c r="M43" s="18">
        <v>0</v>
      </c>
      <c r="N43" s="18">
        <v>0</v>
      </c>
      <c r="O43" s="18">
        <v>0</v>
      </c>
    </row>
    <row r="44" spans="1:15" x14ac:dyDescent="0.2">
      <c r="A44" s="23" t="s">
        <v>53</v>
      </c>
      <c r="B44" s="18">
        <v>0</v>
      </c>
      <c r="C44" s="18">
        <v>0</v>
      </c>
      <c r="D44" s="18">
        <v>0</v>
      </c>
      <c r="E44" s="18">
        <v>0</v>
      </c>
      <c r="F44" s="18">
        <v>0</v>
      </c>
      <c r="G44" s="18">
        <v>0</v>
      </c>
      <c r="H44" s="18">
        <v>0</v>
      </c>
      <c r="I44" s="18">
        <v>0</v>
      </c>
      <c r="J44" s="18">
        <v>0</v>
      </c>
      <c r="K44" s="18">
        <v>0</v>
      </c>
      <c r="L44" s="18">
        <v>0</v>
      </c>
      <c r="M44" s="18">
        <v>0</v>
      </c>
      <c r="N44" s="18">
        <v>0</v>
      </c>
      <c r="O44" s="18">
        <v>0</v>
      </c>
    </row>
    <row r="45" spans="1:15" s="5" customFormat="1" x14ac:dyDescent="0.2">
      <c r="A45" s="2" t="s">
        <v>29</v>
      </c>
      <c r="B45" s="12">
        <f>SUM(B42:B44)</f>
        <v>0</v>
      </c>
      <c r="C45" s="12">
        <f t="shared" ref="C45:N45" si="15">SUM(C42:C44)</f>
        <v>0</v>
      </c>
      <c r="D45" s="12">
        <f>SUM(D42:D44)</f>
        <v>0</v>
      </c>
      <c r="E45" s="12">
        <f t="shared" si="15"/>
        <v>0</v>
      </c>
      <c r="F45" s="12">
        <f t="shared" si="15"/>
        <v>0</v>
      </c>
      <c r="G45" s="12">
        <f t="shared" si="15"/>
        <v>0</v>
      </c>
      <c r="H45" s="12">
        <f t="shared" si="15"/>
        <v>0</v>
      </c>
      <c r="I45" s="12">
        <f t="shared" si="15"/>
        <v>0</v>
      </c>
      <c r="J45" s="12">
        <f t="shared" si="15"/>
        <v>0</v>
      </c>
      <c r="K45" s="12">
        <f t="shared" si="15"/>
        <v>0</v>
      </c>
      <c r="L45" s="12">
        <f t="shared" si="15"/>
        <v>0</v>
      </c>
      <c r="M45" s="12">
        <f t="shared" si="15"/>
        <v>0</v>
      </c>
      <c r="N45" s="12">
        <f t="shared" si="15"/>
        <v>0</v>
      </c>
      <c r="O45" s="12">
        <f t="shared" ref="O45" si="16">SUM(O42:O44)</f>
        <v>0</v>
      </c>
    </row>
    <row r="46" spans="1:15" s="5" customFormat="1" x14ac:dyDescent="0.2">
      <c r="A46" s="2" t="s">
        <v>30</v>
      </c>
      <c r="B46" s="12">
        <f>B41-B45</f>
        <v>0</v>
      </c>
      <c r="C46" s="12">
        <f t="shared" ref="C46:N46" si="17">C41-C45</f>
        <v>0</v>
      </c>
      <c r="D46" s="12">
        <f t="shared" si="17"/>
        <v>0</v>
      </c>
      <c r="E46" s="12">
        <f t="shared" si="17"/>
        <v>0</v>
      </c>
      <c r="F46" s="12">
        <f t="shared" si="17"/>
        <v>0</v>
      </c>
      <c r="G46" s="12">
        <f t="shared" si="17"/>
        <v>0</v>
      </c>
      <c r="H46" s="12">
        <f t="shared" si="17"/>
        <v>0</v>
      </c>
      <c r="I46" s="12">
        <f t="shared" si="17"/>
        <v>0</v>
      </c>
      <c r="J46" s="12">
        <f t="shared" si="17"/>
        <v>0</v>
      </c>
      <c r="K46" s="12">
        <f t="shared" si="17"/>
        <v>0</v>
      </c>
      <c r="L46" s="12">
        <f t="shared" si="17"/>
        <v>0</v>
      </c>
      <c r="M46" s="12">
        <f t="shared" si="17"/>
        <v>0</v>
      </c>
      <c r="N46" s="12">
        <f t="shared" si="17"/>
        <v>0</v>
      </c>
      <c r="O46" s="12">
        <f t="shared" ref="O46" si="18">O41-O45</f>
        <v>0</v>
      </c>
    </row>
    <row r="47" spans="1:15" x14ac:dyDescent="0.2">
      <c r="A47" s="23" t="s">
        <v>31</v>
      </c>
      <c r="B47" s="19" t="str">
        <f>IF(B41-B45&gt;0,B41-B45,"")</f>
        <v/>
      </c>
      <c r="C47" s="19" t="str">
        <f t="shared" ref="C47:N47" si="19">IF(C41-C45&gt;0,C41-C45,"")</f>
        <v/>
      </c>
      <c r="D47" s="19" t="str">
        <f t="shared" si="19"/>
        <v/>
      </c>
      <c r="E47" s="19" t="str">
        <f t="shared" si="19"/>
        <v/>
      </c>
      <c r="F47" s="19" t="str">
        <f t="shared" si="19"/>
        <v/>
      </c>
      <c r="G47" s="19" t="str">
        <f t="shared" si="19"/>
        <v/>
      </c>
      <c r="H47" s="19" t="str">
        <f t="shared" si="19"/>
        <v/>
      </c>
      <c r="I47" s="19" t="str">
        <f t="shared" si="19"/>
        <v/>
      </c>
      <c r="J47" s="19" t="str">
        <f t="shared" si="19"/>
        <v/>
      </c>
      <c r="K47" s="19" t="str">
        <f t="shared" si="19"/>
        <v/>
      </c>
      <c r="L47" s="19" t="str">
        <f t="shared" si="19"/>
        <v/>
      </c>
      <c r="M47" s="19" t="str">
        <f t="shared" si="19"/>
        <v/>
      </c>
      <c r="N47" s="19" t="str">
        <f t="shared" si="19"/>
        <v/>
      </c>
      <c r="O47" s="19" t="str">
        <f t="shared" ref="O47" si="20">IF(O41-O45&gt;0,O41-O45,"")</f>
        <v/>
      </c>
    </row>
    <row r="48" spans="1:15" x14ac:dyDescent="0.2">
      <c r="A48" s="23" t="s">
        <v>32</v>
      </c>
      <c r="B48" s="19" t="str">
        <f>IF(B41-B45&lt;0,-B41+B45,"")</f>
        <v/>
      </c>
      <c r="C48" s="19" t="str">
        <f t="shared" ref="C48:N48" si="21">IF(C41-C45&lt;0,-C41+C45,"")</f>
        <v/>
      </c>
      <c r="D48" s="19" t="str">
        <f t="shared" si="21"/>
        <v/>
      </c>
      <c r="E48" s="19" t="str">
        <f t="shared" si="21"/>
        <v/>
      </c>
      <c r="F48" s="19" t="str">
        <f t="shared" si="21"/>
        <v/>
      </c>
      <c r="G48" s="19" t="str">
        <f t="shared" si="21"/>
        <v/>
      </c>
      <c r="H48" s="19" t="str">
        <f t="shared" si="21"/>
        <v/>
      </c>
      <c r="I48" s="19" t="str">
        <f t="shared" si="21"/>
        <v/>
      </c>
      <c r="J48" s="19" t="str">
        <f t="shared" si="21"/>
        <v/>
      </c>
      <c r="K48" s="19" t="str">
        <f t="shared" si="21"/>
        <v/>
      </c>
      <c r="L48" s="19" t="str">
        <f t="shared" si="21"/>
        <v/>
      </c>
      <c r="M48" s="19" t="str">
        <f t="shared" si="21"/>
        <v/>
      </c>
      <c r="N48" s="19" t="str">
        <f t="shared" si="21"/>
        <v/>
      </c>
      <c r="O48" s="19" t="str">
        <f t="shared" ref="O48" si="22">IF(O41-O45&lt;0,-O41+O45,"")</f>
        <v/>
      </c>
    </row>
    <row r="49" spans="1:15" s="5" customFormat="1" x14ac:dyDescent="0.2">
      <c r="A49" s="2" t="s">
        <v>33</v>
      </c>
      <c r="B49" s="12">
        <f>B34+B46</f>
        <v>0</v>
      </c>
      <c r="C49" s="12">
        <f t="shared" ref="C49:N49" si="23">C34+C46</f>
        <v>0</v>
      </c>
      <c r="D49" s="12">
        <f t="shared" si="23"/>
        <v>0</v>
      </c>
      <c r="E49" s="12">
        <f t="shared" si="23"/>
        <v>0</v>
      </c>
      <c r="F49" s="12">
        <f t="shared" si="23"/>
        <v>0</v>
      </c>
      <c r="G49" s="12">
        <f t="shared" si="23"/>
        <v>0</v>
      </c>
      <c r="H49" s="12">
        <f t="shared" si="23"/>
        <v>0</v>
      </c>
      <c r="I49" s="12">
        <f t="shared" si="23"/>
        <v>0</v>
      </c>
      <c r="J49" s="12">
        <f t="shared" si="23"/>
        <v>0</v>
      </c>
      <c r="K49" s="12">
        <f t="shared" si="23"/>
        <v>0</v>
      </c>
      <c r="L49" s="12">
        <f t="shared" si="23"/>
        <v>0</v>
      </c>
      <c r="M49" s="12">
        <f t="shared" si="23"/>
        <v>0</v>
      </c>
      <c r="N49" s="12">
        <f t="shared" si="23"/>
        <v>0</v>
      </c>
      <c r="O49" s="12">
        <f t="shared" ref="O49" si="24">O34+O46</f>
        <v>0</v>
      </c>
    </row>
    <row r="50" spans="1:15" x14ac:dyDescent="0.2">
      <c r="A50" s="23" t="s">
        <v>34</v>
      </c>
      <c r="B50" s="19" t="str">
        <f>IF(B34+B46&gt;0,B34+B46,"")</f>
        <v/>
      </c>
      <c r="C50" s="19" t="str">
        <f t="shared" ref="C50:N50" si="25">IF(C34+C46&gt;0,C34+C46,"")</f>
        <v/>
      </c>
      <c r="D50" s="19" t="str">
        <f t="shared" si="25"/>
        <v/>
      </c>
      <c r="E50" s="19" t="str">
        <f t="shared" si="25"/>
        <v/>
      </c>
      <c r="F50" s="19" t="str">
        <f t="shared" si="25"/>
        <v/>
      </c>
      <c r="G50" s="19" t="str">
        <f t="shared" si="25"/>
        <v/>
      </c>
      <c r="H50" s="19" t="str">
        <f t="shared" si="25"/>
        <v/>
      </c>
      <c r="I50" s="19" t="str">
        <f t="shared" si="25"/>
        <v/>
      </c>
      <c r="J50" s="19" t="str">
        <f t="shared" si="25"/>
        <v/>
      </c>
      <c r="K50" s="19" t="str">
        <f t="shared" si="25"/>
        <v/>
      </c>
      <c r="L50" s="19" t="str">
        <f t="shared" si="25"/>
        <v/>
      </c>
      <c r="M50" s="19" t="str">
        <f t="shared" si="25"/>
        <v/>
      </c>
      <c r="N50" s="19" t="str">
        <f t="shared" si="25"/>
        <v/>
      </c>
      <c r="O50" s="19" t="str">
        <f t="shared" ref="O50" si="26">IF(O34+O46&gt;0,O34+O46,"")</f>
        <v/>
      </c>
    </row>
    <row r="51" spans="1:15" x14ac:dyDescent="0.2">
      <c r="A51" s="23" t="s">
        <v>35</v>
      </c>
      <c r="B51" s="19" t="str">
        <f>IF(B34+B46&lt;0,-B34-B46,"")</f>
        <v/>
      </c>
      <c r="C51" s="19" t="str">
        <f t="shared" ref="C51:N51" si="27">IF(C34+C46&lt;0,-C34-C46,"")</f>
        <v/>
      </c>
      <c r="D51" s="33" t="str">
        <f t="shared" si="27"/>
        <v/>
      </c>
      <c r="E51" s="19" t="str">
        <f t="shared" si="27"/>
        <v/>
      </c>
      <c r="F51" s="19" t="str">
        <f t="shared" si="27"/>
        <v/>
      </c>
      <c r="G51" s="19" t="str">
        <f t="shared" si="27"/>
        <v/>
      </c>
      <c r="H51" s="19" t="str">
        <f t="shared" si="27"/>
        <v/>
      </c>
      <c r="I51" s="19" t="str">
        <f t="shared" si="27"/>
        <v/>
      </c>
      <c r="J51" s="19" t="str">
        <f t="shared" si="27"/>
        <v/>
      </c>
      <c r="K51" s="19" t="str">
        <f t="shared" si="27"/>
        <v/>
      </c>
      <c r="L51" s="19" t="str">
        <f t="shared" si="27"/>
        <v/>
      </c>
      <c r="M51" s="19" t="str">
        <f t="shared" si="27"/>
        <v/>
      </c>
      <c r="N51" s="19" t="str">
        <f t="shared" si="27"/>
        <v/>
      </c>
      <c r="O51" s="19" t="str">
        <f t="shared" ref="O51" si="28">IF(O34+O46&lt;0,-O34-O46,"")</f>
        <v/>
      </c>
    </row>
    <row r="52" spans="1:15" s="90" customFormat="1" x14ac:dyDescent="0.2">
      <c r="A52" s="2" t="s">
        <v>169</v>
      </c>
      <c r="B52" s="21">
        <v>0</v>
      </c>
      <c r="C52" s="21">
        <v>0</v>
      </c>
      <c r="D52" s="94">
        <v>0</v>
      </c>
      <c r="E52" s="94">
        <v>0</v>
      </c>
      <c r="F52" s="94">
        <v>0</v>
      </c>
      <c r="G52" s="94">
        <v>0</v>
      </c>
      <c r="H52" s="94">
        <v>0</v>
      </c>
      <c r="I52" s="94">
        <v>0</v>
      </c>
      <c r="J52" s="94">
        <v>0</v>
      </c>
      <c r="K52" s="94">
        <v>0</v>
      </c>
      <c r="L52" s="94">
        <v>0</v>
      </c>
      <c r="M52" s="94">
        <v>0</v>
      </c>
      <c r="N52" s="94">
        <v>0</v>
      </c>
      <c r="O52" s="94">
        <v>0</v>
      </c>
    </row>
    <row r="53" spans="1:15" s="90" customFormat="1" x14ac:dyDescent="0.2">
      <c r="A53" s="2" t="s">
        <v>170</v>
      </c>
      <c r="B53" s="21">
        <v>0</v>
      </c>
      <c r="C53" s="21">
        <v>0</v>
      </c>
      <c r="D53" s="94">
        <v>0</v>
      </c>
      <c r="E53" s="94">
        <v>0</v>
      </c>
      <c r="F53" s="94">
        <v>0</v>
      </c>
      <c r="G53" s="94">
        <v>0</v>
      </c>
      <c r="H53" s="94">
        <v>0</v>
      </c>
      <c r="I53" s="94">
        <v>0</v>
      </c>
      <c r="J53" s="94">
        <v>0</v>
      </c>
      <c r="K53" s="94">
        <v>0</v>
      </c>
      <c r="L53" s="94">
        <v>0</v>
      </c>
      <c r="M53" s="94">
        <v>0</v>
      </c>
      <c r="N53" s="94">
        <v>0</v>
      </c>
      <c r="O53" s="94">
        <v>0</v>
      </c>
    </row>
    <row r="54" spans="1:15" s="90" customFormat="1" x14ac:dyDescent="0.2">
      <c r="A54" s="2" t="s">
        <v>36</v>
      </c>
      <c r="B54" s="12">
        <f>B52-B53</f>
        <v>0</v>
      </c>
      <c r="C54" s="12">
        <f>C52-C53</f>
        <v>0</v>
      </c>
      <c r="D54" s="94">
        <f>D52-D53</f>
        <v>0</v>
      </c>
      <c r="E54" s="94">
        <f t="shared" ref="E54:N54" si="29">E52-E53</f>
        <v>0</v>
      </c>
      <c r="F54" s="94">
        <f t="shared" si="29"/>
        <v>0</v>
      </c>
      <c r="G54" s="94">
        <f t="shared" si="29"/>
        <v>0</v>
      </c>
      <c r="H54" s="94">
        <f t="shared" si="29"/>
        <v>0</v>
      </c>
      <c r="I54" s="94">
        <f t="shared" si="29"/>
        <v>0</v>
      </c>
      <c r="J54" s="94">
        <f t="shared" si="29"/>
        <v>0</v>
      </c>
      <c r="K54" s="94">
        <f t="shared" si="29"/>
        <v>0</v>
      </c>
      <c r="L54" s="94">
        <f t="shared" si="29"/>
        <v>0</v>
      </c>
      <c r="M54" s="94">
        <f t="shared" si="29"/>
        <v>0</v>
      </c>
      <c r="N54" s="94">
        <f t="shared" si="29"/>
        <v>0</v>
      </c>
      <c r="O54" s="94">
        <f t="shared" ref="O54" si="30">O52-O53</f>
        <v>0</v>
      </c>
    </row>
    <row r="55" spans="1:15" s="3" customFormat="1" x14ac:dyDescent="0.2">
      <c r="A55" s="23" t="s">
        <v>37</v>
      </c>
      <c r="B55" s="19" t="str">
        <f>IF(B52-B53&gt;0,B52-B53,"")</f>
        <v/>
      </c>
      <c r="C55" s="19" t="str">
        <f>IF(C52-C53&gt;0,C52-C53,"")</f>
        <v/>
      </c>
      <c r="D55" s="19" t="str">
        <f>IF(D52-D53&gt;0,D52-D53,"")</f>
        <v/>
      </c>
      <c r="E55" s="19" t="str">
        <f t="shared" ref="E55:N55" si="31">IF(E52-E53&gt;0,E52-E53,"")</f>
        <v/>
      </c>
      <c r="F55" s="19" t="str">
        <f t="shared" si="31"/>
        <v/>
      </c>
      <c r="G55" s="19" t="str">
        <f t="shared" si="31"/>
        <v/>
      </c>
      <c r="H55" s="19" t="str">
        <f t="shared" si="31"/>
        <v/>
      </c>
      <c r="I55" s="19" t="str">
        <f t="shared" si="31"/>
        <v/>
      </c>
      <c r="J55" s="19" t="str">
        <f t="shared" si="31"/>
        <v/>
      </c>
      <c r="K55" s="19" t="str">
        <f t="shared" si="31"/>
        <v/>
      </c>
      <c r="L55" s="19" t="str">
        <f t="shared" si="31"/>
        <v/>
      </c>
      <c r="M55" s="19" t="str">
        <f t="shared" si="31"/>
        <v/>
      </c>
      <c r="N55" s="19" t="str">
        <f t="shared" si="31"/>
        <v/>
      </c>
      <c r="O55" s="19" t="str">
        <f t="shared" ref="O55" si="32">IF(O52-O53&gt;0,O52-O53,"")</f>
        <v/>
      </c>
    </row>
    <row r="56" spans="1:15" s="3" customFormat="1" x14ac:dyDescent="0.2">
      <c r="A56" s="23" t="s">
        <v>38</v>
      </c>
      <c r="B56" s="19" t="str">
        <f>IF(B52-B53&lt;0,-B52+B53,"")</f>
        <v/>
      </c>
      <c r="C56" s="19" t="str">
        <f>IF(C52-C53&lt;0,-C52+C53,"")</f>
        <v/>
      </c>
      <c r="D56" s="19" t="str">
        <f>IF(D52-D53&lt;0,-D52+D53,"")</f>
        <v/>
      </c>
      <c r="E56" s="19" t="str">
        <f t="shared" ref="E56:N56" si="33">IF(E52-E53&lt;0,-E52+E53,"")</f>
        <v/>
      </c>
      <c r="F56" s="19" t="str">
        <f t="shared" si="33"/>
        <v/>
      </c>
      <c r="G56" s="19" t="str">
        <f t="shared" si="33"/>
        <v/>
      </c>
      <c r="H56" s="19" t="str">
        <f t="shared" si="33"/>
        <v/>
      </c>
      <c r="I56" s="19" t="str">
        <f t="shared" si="33"/>
        <v/>
      </c>
      <c r="J56" s="19" t="str">
        <f t="shared" si="33"/>
        <v/>
      </c>
      <c r="K56" s="19" t="str">
        <f t="shared" si="33"/>
        <v/>
      </c>
      <c r="L56" s="19" t="str">
        <f t="shared" si="33"/>
        <v/>
      </c>
      <c r="M56" s="19" t="str">
        <f t="shared" si="33"/>
        <v/>
      </c>
      <c r="N56" s="19" t="str">
        <f t="shared" si="33"/>
        <v/>
      </c>
      <c r="O56" s="19" t="str">
        <f t="shared" ref="O56" si="34">IF(O52-O53&lt;0,-O52+O53,"")</f>
        <v/>
      </c>
    </row>
    <row r="57" spans="1:15" s="90" customFormat="1" x14ac:dyDescent="0.2">
      <c r="A57" s="2" t="s">
        <v>39</v>
      </c>
      <c r="B57" s="12">
        <f>B20+B41+B52</f>
        <v>0</v>
      </c>
      <c r="C57" s="12">
        <f t="shared" ref="C57:N57" si="35">C20+C41+C52</f>
        <v>0</v>
      </c>
      <c r="D57" s="12">
        <f t="shared" si="35"/>
        <v>0</v>
      </c>
      <c r="E57" s="12">
        <f t="shared" si="35"/>
        <v>0</v>
      </c>
      <c r="F57" s="12">
        <f t="shared" si="35"/>
        <v>0</v>
      </c>
      <c r="G57" s="12">
        <f t="shared" si="35"/>
        <v>0</v>
      </c>
      <c r="H57" s="12">
        <f t="shared" si="35"/>
        <v>0</v>
      </c>
      <c r="I57" s="12">
        <f t="shared" si="35"/>
        <v>0</v>
      </c>
      <c r="J57" s="12">
        <f t="shared" si="35"/>
        <v>0</v>
      </c>
      <c r="K57" s="12">
        <f t="shared" si="35"/>
        <v>0</v>
      </c>
      <c r="L57" s="12">
        <f t="shared" si="35"/>
        <v>0</v>
      </c>
      <c r="M57" s="12">
        <f t="shared" si="35"/>
        <v>0</v>
      </c>
      <c r="N57" s="12">
        <f t="shared" si="35"/>
        <v>0</v>
      </c>
      <c r="O57" s="12">
        <f t="shared" ref="O57" si="36">O20+O41+O52</f>
        <v>0</v>
      </c>
    </row>
    <row r="58" spans="1:15" s="90" customFormat="1" x14ac:dyDescent="0.2">
      <c r="A58" s="2" t="s">
        <v>40</v>
      </c>
      <c r="B58" s="12">
        <f>B33+B45+B53</f>
        <v>0</v>
      </c>
      <c r="C58" s="12">
        <f t="shared" ref="C58:N58" si="37">C33+C45+C53</f>
        <v>0</v>
      </c>
      <c r="D58" s="12">
        <f t="shared" si="37"/>
        <v>0</v>
      </c>
      <c r="E58" s="12">
        <f t="shared" si="37"/>
        <v>0</v>
      </c>
      <c r="F58" s="12">
        <f t="shared" si="37"/>
        <v>0</v>
      </c>
      <c r="G58" s="12">
        <f t="shared" si="37"/>
        <v>0</v>
      </c>
      <c r="H58" s="12">
        <f t="shared" si="37"/>
        <v>0</v>
      </c>
      <c r="I58" s="12">
        <f t="shared" si="37"/>
        <v>0</v>
      </c>
      <c r="J58" s="12">
        <f t="shared" si="37"/>
        <v>0</v>
      </c>
      <c r="K58" s="12">
        <f t="shared" si="37"/>
        <v>0</v>
      </c>
      <c r="L58" s="12">
        <f t="shared" si="37"/>
        <v>0</v>
      </c>
      <c r="M58" s="12">
        <f t="shared" si="37"/>
        <v>0</v>
      </c>
      <c r="N58" s="12">
        <f t="shared" si="37"/>
        <v>0</v>
      </c>
      <c r="O58" s="12">
        <f t="shared" ref="O58" si="38">O33+O45+O53</f>
        <v>0</v>
      </c>
    </row>
    <row r="59" spans="1:15" s="90" customFormat="1" x14ac:dyDescent="0.2">
      <c r="A59" s="2" t="s">
        <v>41</v>
      </c>
      <c r="B59" s="12">
        <f>B57-B58</f>
        <v>0</v>
      </c>
      <c r="C59" s="12">
        <f t="shared" ref="C59:N59" si="39">C57-C58</f>
        <v>0</v>
      </c>
      <c r="D59" s="12">
        <f t="shared" si="39"/>
        <v>0</v>
      </c>
      <c r="E59" s="12">
        <f t="shared" si="39"/>
        <v>0</v>
      </c>
      <c r="F59" s="12">
        <f t="shared" si="39"/>
        <v>0</v>
      </c>
      <c r="G59" s="12">
        <f t="shared" si="39"/>
        <v>0</v>
      </c>
      <c r="H59" s="12">
        <f t="shared" si="39"/>
        <v>0</v>
      </c>
      <c r="I59" s="12">
        <f t="shared" si="39"/>
        <v>0</v>
      </c>
      <c r="J59" s="12">
        <f t="shared" si="39"/>
        <v>0</v>
      </c>
      <c r="K59" s="12">
        <f t="shared" si="39"/>
        <v>0</v>
      </c>
      <c r="L59" s="12">
        <f t="shared" si="39"/>
        <v>0</v>
      </c>
      <c r="M59" s="12">
        <f t="shared" si="39"/>
        <v>0</v>
      </c>
      <c r="N59" s="12">
        <f t="shared" si="39"/>
        <v>0</v>
      </c>
      <c r="O59" s="12">
        <f t="shared" ref="O59" si="40">O57-O58</f>
        <v>0</v>
      </c>
    </row>
    <row r="60" spans="1:15" s="3" customFormat="1" x14ac:dyDescent="0.2">
      <c r="A60" s="23" t="s">
        <v>42</v>
      </c>
      <c r="B60" s="19" t="str">
        <f>IF(B57-B58&gt;0,B57-B58,"")</f>
        <v/>
      </c>
      <c r="C60" s="19" t="str">
        <f t="shared" ref="C60:N60" si="41">IF(C57-C58&gt;0,C57-C58,"")</f>
        <v/>
      </c>
      <c r="D60" s="19" t="str">
        <f t="shared" si="41"/>
        <v/>
      </c>
      <c r="E60" s="19" t="str">
        <f t="shared" si="41"/>
        <v/>
      </c>
      <c r="F60" s="19" t="str">
        <f t="shared" si="41"/>
        <v/>
      </c>
      <c r="G60" s="19" t="str">
        <f t="shared" si="41"/>
        <v/>
      </c>
      <c r="H60" s="19" t="str">
        <f t="shared" si="41"/>
        <v/>
      </c>
      <c r="I60" s="19" t="str">
        <f t="shared" si="41"/>
        <v/>
      </c>
      <c r="J60" s="19" t="str">
        <f t="shared" si="41"/>
        <v/>
      </c>
      <c r="K60" s="19" t="str">
        <f t="shared" si="41"/>
        <v/>
      </c>
      <c r="L60" s="19" t="str">
        <f t="shared" si="41"/>
        <v/>
      </c>
      <c r="M60" s="19" t="str">
        <f t="shared" si="41"/>
        <v/>
      </c>
      <c r="N60" s="19" t="str">
        <f t="shared" si="41"/>
        <v/>
      </c>
      <c r="O60" s="19" t="str">
        <f t="shared" ref="O60" si="42">IF(O57-O58&gt;0,O57-O58,"")</f>
        <v/>
      </c>
    </row>
    <row r="61" spans="1:15" s="3" customFormat="1" x14ac:dyDescent="0.2">
      <c r="A61" s="23" t="s">
        <v>43</v>
      </c>
      <c r="B61" s="19" t="str">
        <f>IF(B57-B58&lt;0,-B57+B58,"")</f>
        <v/>
      </c>
      <c r="C61" s="19" t="str">
        <f t="shared" ref="C61:N61" si="43">IF(C57-C58&lt;0,-C57+C58,"")</f>
        <v/>
      </c>
      <c r="D61" s="19" t="str">
        <f t="shared" si="43"/>
        <v/>
      </c>
      <c r="E61" s="19" t="str">
        <f t="shared" si="43"/>
        <v/>
      </c>
      <c r="F61" s="19" t="str">
        <f t="shared" si="43"/>
        <v/>
      </c>
      <c r="G61" s="19" t="str">
        <f t="shared" si="43"/>
        <v/>
      </c>
      <c r="H61" s="19" t="str">
        <f t="shared" si="43"/>
        <v/>
      </c>
      <c r="I61" s="19" t="str">
        <f t="shared" si="43"/>
        <v/>
      </c>
      <c r="J61" s="19" t="str">
        <f t="shared" si="43"/>
        <v/>
      </c>
      <c r="K61" s="19" t="str">
        <f t="shared" si="43"/>
        <v/>
      </c>
      <c r="L61" s="19" t="str">
        <f t="shared" si="43"/>
        <v/>
      </c>
      <c r="M61" s="19" t="str">
        <f t="shared" si="43"/>
        <v/>
      </c>
      <c r="N61" s="19" t="str">
        <f t="shared" si="43"/>
        <v/>
      </c>
      <c r="O61" s="19" t="str">
        <f t="shared" ref="O61" si="44">IF(O57-O58&lt;0,-O57+O58,"")</f>
        <v/>
      </c>
    </row>
    <row r="62" spans="1:15" s="3" customFormat="1" x14ac:dyDescent="0.2">
      <c r="A62" s="23" t="s">
        <v>54</v>
      </c>
      <c r="B62" s="18">
        <v>0</v>
      </c>
      <c r="C62" s="18">
        <v>0</v>
      </c>
      <c r="D62" s="18">
        <v>0</v>
      </c>
      <c r="E62" s="18">
        <v>0</v>
      </c>
      <c r="F62" s="18">
        <v>0</v>
      </c>
      <c r="G62" s="18">
        <v>0</v>
      </c>
      <c r="H62" s="18">
        <v>0</v>
      </c>
      <c r="I62" s="18">
        <v>0</v>
      </c>
      <c r="J62" s="18">
        <v>0</v>
      </c>
      <c r="K62" s="18">
        <v>0</v>
      </c>
      <c r="L62" s="18">
        <v>0</v>
      </c>
      <c r="M62" s="18">
        <v>0</v>
      </c>
      <c r="N62" s="18">
        <v>0</v>
      </c>
      <c r="O62" s="18">
        <v>0</v>
      </c>
    </row>
    <row r="63" spans="1:15" s="3" customFormat="1" ht="25.5" x14ac:dyDescent="0.2">
      <c r="A63" s="23" t="s">
        <v>132</v>
      </c>
      <c r="B63" s="18">
        <v>0</v>
      </c>
      <c r="C63" s="18">
        <v>0</v>
      </c>
      <c r="D63" s="18">
        <v>0</v>
      </c>
      <c r="E63" s="18">
        <v>0</v>
      </c>
      <c r="F63" s="18">
        <v>0</v>
      </c>
      <c r="G63" s="18">
        <v>0</v>
      </c>
      <c r="H63" s="18">
        <v>0</v>
      </c>
      <c r="I63" s="18">
        <v>0</v>
      </c>
      <c r="J63" s="18">
        <v>0</v>
      </c>
      <c r="K63" s="18">
        <v>0</v>
      </c>
      <c r="L63" s="18">
        <v>0</v>
      </c>
      <c r="M63" s="18">
        <v>0</v>
      </c>
      <c r="N63" s="18">
        <v>0</v>
      </c>
      <c r="O63" s="18">
        <v>0</v>
      </c>
    </row>
    <row r="64" spans="1:15" s="90" customFormat="1" x14ac:dyDescent="0.2">
      <c r="A64" s="2" t="s">
        <v>44</v>
      </c>
      <c r="B64" s="12">
        <f>B59-B62-B63</f>
        <v>0</v>
      </c>
      <c r="C64" s="12">
        <f t="shared" ref="C64:N64" si="45">C59-C62-C63</f>
        <v>0</v>
      </c>
      <c r="D64" s="12">
        <f t="shared" si="45"/>
        <v>0</v>
      </c>
      <c r="E64" s="12">
        <f t="shared" si="45"/>
        <v>0</v>
      </c>
      <c r="F64" s="12">
        <f t="shared" si="45"/>
        <v>0</v>
      </c>
      <c r="G64" s="12">
        <f t="shared" si="45"/>
        <v>0</v>
      </c>
      <c r="H64" s="12">
        <f t="shared" si="45"/>
        <v>0</v>
      </c>
      <c r="I64" s="12">
        <f t="shared" si="45"/>
        <v>0</v>
      </c>
      <c r="J64" s="12">
        <f t="shared" si="45"/>
        <v>0</v>
      </c>
      <c r="K64" s="12">
        <f t="shared" si="45"/>
        <v>0</v>
      </c>
      <c r="L64" s="12">
        <f t="shared" si="45"/>
        <v>0</v>
      </c>
      <c r="M64" s="12">
        <f t="shared" si="45"/>
        <v>0</v>
      </c>
      <c r="N64" s="12">
        <f t="shared" si="45"/>
        <v>0</v>
      </c>
      <c r="O64" s="12">
        <f t="shared" ref="O64" si="46">O59-O62-O63</f>
        <v>0</v>
      </c>
    </row>
    <row r="65" spans="1:15" s="3" customFormat="1" x14ac:dyDescent="0.2">
      <c r="A65" s="23" t="s">
        <v>45</v>
      </c>
      <c r="B65" s="19">
        <f>IF(B64&gt;=0,B64,"")</f>
        <v>0</v>
      </c>
      <c r="C65" s="19">
        <f t="shared" ref="C65:N65" si="47">IF(C64&gt;=0,C64,"")</f>
        <v>0</v>
      </c>
      <c r="D65" s="19">
        <f t="shared" si="47"/>
        <v>0</v>
      </c>
      <c r="E65" s="19">
        <f t="shared" si="47"/>
        <v>0</v>
      </c>
      <c r="F65" s="19">
        <f t="shared" si="47"/>
        <v>0</v>
      </c>
      <c r="G65" s="19">
        <f t="shared" si="47"/>
        <v>0</v>
      </c>
      <c r="H65" s="19">
        <f t="shared" si="47"/>
        <v>0</v>
      </c>
      <c r="I65" s="19">
        <f t="shared" si="47"/>
        <v>0</v>
      </c>
      <c r="J65" s="19">
        <f t="shared" si="47"/>
        <v>0</v>
      </c>
      <c r="K65" s="19">
        <f t="shared" si="47"/>
        <v>0</v>
      </c>
      <c r="L65" s="19">
        <f t="shared" si="47"/>
        <v>0</v>
      </c>
      <c r="M65" s="19">
        <f t="shared" si="47"/>
        <v>0</v>
      </c>
      <c r="N65" s="19">
        <f t="shared" si="47"/>
        <v>0</v>
      </c>
      <c r="O65" s="19">
        <f t="shared" ref="O65" si="48">IF(O64&gt;=0,O64,"")</f>
        <v>0</v>
      </c>
    </row>
    <row r="66" spans="1:15" s="3" customFormat="1" x14ac:dyDescent="0.2">
      <c r="A66" s="23" t="s">
        <v>46</v>
      </c>
      <c r="B66" s="19" t="str">
        <f>IF(B64&lt;0,-B64,"")</f>
        <v/>
      </c>
      <c r="C66" s="19" t="str">
        <f t="shared" ref="C66:N66" si="49">IF(C64&lt;0,-C64,"")</f>
        <v/>
      </c>
      <c r="D66" s="19" t="str">
        <f t="shared" si="49"/>
        <v/>
      </c>
      <c r="E66" s="19" t="str">
        <f t="shared" si="49"/>
        <v/>
      </c>
      <c r="F66" s="19" t="str">
        <f t="shared" si="49"/>
        <v/>
      </c>
      <c r="G66" s="19" t="str">
        <f t="shared" si="49"/>
        <v/>
      </c>
      <c r="H66" s="19" t="str">
        <f t="shared" si="49"/>
        <v/>
      </c>
      <c r="I66" s="19" t="str">
        <f t="shared" si="49"/>
        <v/>
      </c>
      <c r="J66" s="19" t="str">
        <f t="shared" si="49"/>
        <v/>
      </c>
      <c r="K66" s="19" t="str">
        <f t="shared" si="49"/>
        <v/>
      </c>
      <c r="L66" s="19" t="str">
        <f t="shared" si="49"/>
        <v/>
      </c>
      <c r="M66" s="19" t="str">
        <f t="shared" si="49"/>
        <v/>
      </c>
      <c r="N66" s="19" t="str">
        <f t="shared" si="49"/>
        <v/>
      </c>
      <c r="O66" s="19" t="str">
        <f t="shared" ref="O66" si="50">IF(O64&lt;0,-O64,"")</f>
        <v/>
      </c>
    </row>
    <row r="67" spans="1:15" s="3" customFormat="1" x14ac:dyDescent="0.2">
      <c r="A67" s="27"/>
    </row>
    <row r="68" spans="1:15" s="3" customFormat="1" x14ac:dyDescent="0.2">
      <c r="A68" s="433" t="s">
        <v>272</v>
      </c>
      <c r="B68" s="433"/>
      <c r="C68" s="433"/>
      <c r="D68" s="433"/>
      <c r="E68" s="433"/>
      <c r="F68" s="433"/>
      <c r="G68" s="433"/>
      <c r="H68" s="433"/>
      <c r="I68" s="433"/>
      <c r="J68" s="433"/>
      <c r="K68" s="433"/>
      <c r="L68" s="433"/>
      <c r="M68" s="433"/>
      <c r="N68" s="433"/>
      <c r="O68" s="433"/>
    </row>
    <row r="69" spans="1:15" ht="39.6" customHeight="1" x14ac:dyDescent="0.2">
      <c r="A69" s="435" t="s">
        <v>161</v>
      </c>
      <c r="B69" s="435"/>
      <c r="C69" s="435"/>
      <c r="D69" s="435"/>
      <c r="E69" s="437" t="s">
        <v>271</v>
      </c>
      <c r="F69" s="437"/>
      <c r="G69" s="437"/>
      <c r="H69" s="437"/>
      <c r="I69" s="437"/>
      <c r="J69" s="437"/>
      <c r="K69" s="437"/>
      <c r="L69" s="437"/>
      <c r="M69" s="437"/>
      <c r="N69" s="437"/>
      <c r="O69" s="437"/>
    </row>
    <row r="70" spans="1:15" x14ac:dyDescent="0.2">
      <c r="A70" s="365"/>
      <c r="B70" s="88"/>
      <c r="C70" s="88"/>
      <c r="D70" s="88"/>
      <c r="E70" s="432" t="s">
        <v>87</v>
      </c>
      <c r="F70" s="432"/>
      <c r="G70" s="432"/>
      <c r="H70" s="432"/>
      <c r="I70" s="432"/>
      <c r="J70" s="432"/>
      <c r="K70" s="432"/>
      <c r="L70" s="432"/>
      <c r="M70" s="432"/>
      <c r="N70" s="432"/>
      <c r="O70" s="432"/>
    </row>
    <row r="71" spans="1:15" x14ac:dyDescent="0.2">
      <c r="A71" s="85"/>
      <c r="B71" s="86" t="s">
        <v>176</v>
      </c>
      <c r="C71" s="86" t="s">
        <v>177</v>
      </c>
      <c r="D71" s="86" t="s">
        <v>178</v>
      </c>
      <c r="E71" s="86">
        <v>1</v>
      </c>
      <c r="F71" s="86">
        <v>2</v>
      </c>
      <c r="G71" s="86">
        <v>3</v>
      </c>
      <c r="H71" s="86">
        <v>4</v>
      </c>
      <c r="I71" s="86">
        <v>5</v>
      </c>
      <c r="J71" s="86">
        <v>6</v>
      </c>
      <c r="K71" s="86">
        <v>7</v>
      </c>
      <c r="L71" s="86">
        <v>8</v>
      </c>
      <c r="M71" s="86">
        <v>9</v>
      </c>
      <c r="N71" s="86">
        <v>10</v>
      </c>
      <c r="O71" s="86">
        <v>11</v>
      </c>
    </row>
    <row r="72" spans="1:15" x14ac:dyDescent="0.2">
      <c r="A72" s="2" t="s">
        <v>138</v>
      </c>
      <c r="B72" s="92">
        <f>B73+B74-B75+B76+B77</f>
        <v>0</v>
      </c>
      <c r="C72" s="92">
        <f t="shared" ref="C72:O72" si="51">C73+C74-C75+C76+C77</f>
        <v>0</v>
      </c>
      <c r="D72" s="92">
        <f t="shared" si="51"/>
        <v>0</v>
      </c>
      <c r="E72" s="92">
        <f t="shared" si="51"/>
        <v>0</v>
      </c>
      <c r="F72" s="92">
        <f t="shared" si="51"/>
        <v>0</v>
      </c>
      <c r="G72" s="92">
        <f t="shared" si="51"/>
        <v>0</v>
      </c>
      <c r="H72" s="92">
        <f t="shared" si="51"/>
        <v>0</v>
      </c>
      <c r="I72" s="92">
        <f t="shared" si="51"/>
        <v>0</v>
      </c>
      <c r="J72" s="92">
        <f t="shared" si="51"/>
        <v>0</v>
      </c>
      <c r="K72" s="92">
        <f t="shared" si="51"/>
        <v>0</v>
      </c>
      <c r="L72" s="92">
        <f t="shared" si="51"/>
        <v>0</v>
      </c>
      <c r="M72" s="92">
        <f t="shared" si="51"/>
        <v>0</v>
      </c>
      <c r="N72" s="92">
        <f t="shared" si="51"/>
        <v>0</v>
      </c>
      <c r="O72" s="92">
        <f t="shared" si="51"/>
        <v>0</v>
      </c>
    </row>
    <row r="73" spans="1:15" x14ac:dyDescent="0.2">
      <c r="A73" s="28" t="s">
        <v>162</v>
      </c>
      <c r="B73" s="18">
        <f t="shared" ref="B73:O75" si="52">B8</f>
        <v>0</v>
      </c>
      <c r="C73" s="18">
        <f t="shared" si="52"/>
        <v>0</v>
      </c>
      <c r="D73" s="18">
        <f t="shared" si="52"/>
        <v>0</v>
      </c>
      <c r="E73" s="18">
        <f t="shared" si="52"/>
        <v>0</v>
      </c>
      <c r="F73" s="18">
        <f t="shared" si="52"/>
        <v>0</v>
      </c>
      <c r="G73" s="18">
        <f t="shared" si="52"/>
        <v>0</v>
      </c>
      <c r="H73" s="18">
        <f t="shared" si="52"/>
        <v>0</v>
      </c>
      <c r="I73" s="18">
        <f t="shared" si="52"/>
        <v>0</v>
      </c>
      <c r="J73" s="18">
        <f t="shared" si="52"/>
        <v>0</v>
      </c>
      <c r="K73" s="18">
        <f t="shared" si="52"/>
        <v>0</v>
      </c>
      <c r="L73" s="18">
        <f t="shared" si="52"/>
        <v>0</v>
      </c>
      <c r="M73" s="18">
        <f t="shared" si="52"/>
        <v>0</v>
      </c>
      <c r="N73" s="18">
        <f t="shared" si="52"/>
        <v>0</v>
      </c>
      <c r="O73" s="18">
        <f t="shared" si="52"/>
        <v>0</v>
      </c>
    </row>
    <row r="74" spans="1:15" x14ac:dyDescent="0.2">
      <c r="A74" s="28" t="s">
        <v>163</v>
      </c>
      <c r="B74" s="18">
        <f t="shared" si="52"/>
        <v>0</v>
      </c>
      <c r="C74" s="18">
        <f t="shared" si="52"/>
        <v>0</v>
      </c>
      <c r="D74" s="18">
        <f t="shared" si="52"/>
        <v>0</v>
      </c>
      <c r="E74" s="18">
        <f t="shared" ref="E74:N74" si="53">E9</f>
        <v>0</v>
      </c>
      <c r="F74" s="18">
        <f t="shared" si="53"/>
        <v>0</v>
      </c>
      <c r="G74" s="18">
        <f t="shared" si="53"/>
        <v>0</v>
      </c>
      <c r="H74" s="18">
        <f t="shared" si="53"/>
        <v>0</v>
      </c>
      <c r="I74" s="18">
        <f t="shared" si="53"/>
        <v>0</v>
      </c>
      <c r="J74" s="18">
        <f t="shared" si="53"/>
        <v>0</v>
      </c>
      <c r="K74" s="18">
        <f t="shared" si="53"/>
        <v>0</v>
      </c>
      <c r="L74" s="18">
        <f t="shared" si="53"/>
        <v>0</v>
      </c>
      <c r="M74" s="18">
        <f t="shared" si="53"/>
        <v>0</v>
      </c>
      <c r="N74" s="18">
        <f t="shared" si="53"/>
        <v>0</v>
      </c>
      <c r="O74" s="18">
        <v>0</v>
      </c>
    </row>
    <row r="75" spans="1:15" x14ac:dyDescent="0.2">
      <c r="A75" s="28" t="s">
        <v>164</v>
      </c>
      <c r="B75" s="18">
        <f t="shared" si="52"/>
        <v>0</v>
      </c>
      <c r="C75" s="18">
        <f t="shared" si="52"/>
        <v>0</v>
      </c>
      <c r="D75" s="18">
        <f t="shared" si="52"/>
        <v>0</v>
      </c>
      <c r="E75" s="18">
        <f t="shared" ref="E75:N75" si="54">E10</f>
        <v>0</v>
      </c>
      <c r="F75" s="18">
        <f t="shared" si="54"/>
        <v>0</v>
      </c>
      <c r="G75" s="18">
        <f t="shared" si="54"/>
        <v>0</v>
      </c>
      <c r="H75" s="18">
        <f t="shared" si="54"/>
        <v>0</v>
      </c>
      <c r="I75" s="18">
        <f t="shared" si="54"/>
        <v>0</v>
      </c>
      <c r="J75" s="18">
        <f t="shared" si="54"/>
        <v>0</v>
      </c>
      <c r="K75" s="18">
        <f t="shared" si="54"/>
        <v>0</v>
      </c>
      <c r="L75" s="18">
        <f t="shared" si="54"/>
        <v>0</v>
      </c>
      <c r="M75" s="18">
        <f t="shared" si="54"/>
        <v>0</v>
      </c>
      <c r="N75" s="18">
        <f t="shared" si="54"/>
        <v>0</v>
      </c>
      <c r="O75" s="18">
        <v>0</v>
      </c>
    </row>
    <row r="76" spans="1:15" ht="51" x14ac:dyDescent="0.2">
      <c r="A76" s="28" t="s">
        <v>165</v>
      </c>
      <c r="B76" s="18">
        <f t="shared" ref="B76:D80" si="55">B11</f>
        <v>0</v>
      </c>
      <c r="C76" s="18">
        <f t="shared" ref="C76:D76" si="56">C11</f>
        <v>0</v>
      </c>
      <c r="D76" s="18">
        <f t="shared" si="56"/>
        <v>0</v>
      </c>
      <c r="E76" s="18">
        <f t="shared" ref="E76:O76" si="57">E11</f>
        <v>0</v>
      </c>
      <c r="F76" s="18">
        <f t="shared" si="57"/>
        <v>0</v>
      </c>
      <c r="G76" s="18">
        <f t="shared" si="57"/>
        <v>0</v>
      </c>
      <c r="H76" s="18">
        <f t="shared" si="57"/>
        <v>0</v>
      </c>
      <c r="I76" s="18">
        <f t="shared" si="57"/>
        <v>0</v>
      </c>
      <c r="J76" s="18">
        <f t="shared" si="57"/>
        <v>0</v>
      </c>
      <c r="K76" s="18">
        <f t="shared" si="57"/>
        <v>0</v>
      </c>
      <c r="L76" s="18">
        <f t="shared" si="57"/>
        <v>0</v>
      </c>
      <c r="M76" s="18">
        <f t="shared" si="57"/>
        <v>0</v>
      </c>
      <c r="N76" s="18">
        <f t="shared" si="57"/>
        <v>0</v>
      </c>
      <c r="O76" s="18">
        <f t="shared" si="57"/>
        <v>0</v>
      </c>
    </row>
    <row r="77" spans="1:15" ht="25.5" x14ac:dyDescent="0.2">
      <c r="A77" s="28" t="s">
        <v>166</v>
      </c>
      <c r="B77" s="18">
        <f t="shared" ref="B77:D77" si="58">B12</f>
        <v>0</v>
      </c>
      <c r="C77" s="18">
        <f t="shared" si="58"/>
        <v>0</v>
      </c>
      <c r="D77" s="18">
        <f t="shared" si="58"/>
        <v>0</v>
      </c>
      <c r="E77" s="18">
        <f t="shared" ref="E77:O77" si="59">E12</f>
        <v>0</v>
      </c>
      <c r="F77" s="18">
        <f t="shared" si="59"/>
        <v>0</v>
      </c>
      <c r="G77" s="18">
        <f t="shared" si="59"/>
        <v>0</v>
      </c>
      <c r="H77" s="18">
        <f t="shared" si="59"/>
        <v>0</v>
      </c>
      <c r="I77" s="18">
        <f t="shared" si="59"/>
        <v>0</v>
      </c>
      <c r="J77" s="18">
        <f t="shared" si="59"/>
        <v>0</v>
      </c>
      <c r="K77" s="18">
        <f t="shared" si="59"/>
        <v>0</v>
      </c>
      <c r="L77" s="18">
        <f t="shared" si="59"/>
        <v>0</v>
      </c>
      <c r="M77" s="18">
        <f t="shared" si="59"/>
        <v>0</v>
      </c>
      <c r="N77" s="18">
        <f t="shared" si="59"/>
        <v>0</v>
      </c>
      <c r="O77" s="18">
        <f t="shared" si="59"/>
        <v>0</v>
      </c>
    </row>
    <row r="78" spans="1:15" ht="38.25" x14ac:dyDescent="0.2">
      <c r="A78" s="2" t="s">
        <v>139</v>
      </c>
      <c r="B78" s="18">
        <f t="shared" ref="B78:D78" si="60">B13</f>
        <v>0</v>
      </c>
      <c r="C78" s="18">
        <f t="shared" si="60"/>
        <v>0</v>
      </c>
      <c r="D78" s="18">
        <f t="shared" si="60"/>
        <v>0</v>
      </c>
      <c r="E78" s="18">
        <f t="shared" ref="E78:O78" si="61">E13</f>
        <v>0</v>
      </c>
      <c r="F78" s="18">
        <f t="shared" si="61"/>
        <v>0</v>
      </c>
      <c r="G78" s="18">
        <f t="shared" si="61"/>
        <v>0</v>
      </c>
      <c r="H78" s="18">
        <f t="shared" si="61"/>
        <v>0</v>
      </c>
      <c r="I78" s="18">
        <f t="shared" si="61"/>
        <v>0</v>
      </c>
      <c r="J78" s="18">
        <f t="shared" si="61"/>
        <v>0</v>
      </c>
      <c r="K78" s="18">
        <f t="shared" si="61"/>
        <v>0</v>
      </c>
      <c r="L78" s="18">
        <f t="shared" si="61"/>
        <v>0</v>
      </c>
      <c r="M78" s="18">
        <f t="shared" si="61"/>
        <v>0</v>
      </c>
      <c r="N78" s="18">
        <f t="shared" si="61"/>
        <v>0</v>
      </c>
      <c r="O78" s="18">
        <f t="shared" si="61"/>
        <v>0</v>
      </c>
    </row>
    <row r="79" spans="1:15" ht="25.5" x14ac:dyDescent="0.2">
      <c r="A79" s="2" t="s">
        <v>140</v>
      </c>
      <c r="B79" s="18">
        <f t="shared" ref="B79:D79" si="62">B14</f>
        <v>0</v>
      </c>
      <c r="C79" s="18">
        <f t="shared" si="62"/>
        <v>0</v>
      </c>
      <c r="D79" s="18">
        <f t="shared" si="62"/>
        <v>0</v>
      </c>
      <c r="E79" s="18">
        <f t="shared" ref="E79:O79" si="63">E14</f>
        <v>0</v>
      </c>
      <c r="F79" s="18">
        <f t="shared" si="63"/>
        <v>0</v>
      </c>
      <c r="G79" s="18">
        <f t="shared" si="63"/>
        <v>0</v>
      </c>
      <c r="H79" s="18">
        <f t="shared" si="63"/>
        <v>0</v>
      </c>
      <c r="I79" s="18">
        <f t="shared" si="63"/>
        <v>0</v>
      </c>
      <c r="J79" s="18">
        <f t="shared" si="63"/>
        <v>0</v>
      </c>
      <c r="K79" s="18">
        <f t="shared" si="63"/>
        <v>0</v>
      </c>
      <c r="L79" s="18">
        <f t="shared" si="63"/>
        <v>0</v>
      </c>
      <c r="M79" s="18">
        <f t="shared" si="63"/>
        <v>0</v>
      </c>
      <c r="N79" s="18">
        <f t="shared" si="63"/>
        <v>0</v>
      </c>
      <c r="O79" s="18">
        <f t="shared" si="63"/>
        <v>0</v>
      </c>
    </row>
    <row r="80" spans="1:15" ht="25.5" x14ac:dyDescent="0.2">
      <c r="A80" s="2" t="s">
        <v>141</v>
      </c>
      <c r="B80" s="18">
        <f t="shared" si="55"/>
        <v>0</v>
      </c>
      <c r="C80" s="18">
        <f t="shared" si="55"/>
        <v>0</v>
      </c>
      <c r="D80" s="18">
        <f t="shared" si="55"/>
        <v>0</v>
      </c>
      <c r="E80" s="18">
        <f t="shared" ref="E80:O80" si="64">E15</f>
        <v>0</v>
      </c>
      <c r="F80" s="18">
        <f t="shared" si="64"/>
        <v>0</v>
      </c>
      <c r="G80" s="18">
        <f t="shared" si="64"/>
        <v>0</v>
      </c>
      <c r="H80" s="18">
        <f t="shared" si="64"/>
        <v>0</v>
      </c>
      <c r="I80" s="18">
        <f t="shared" si="64"/>
        <v>0</v>
      </c>
      <c r="J80" s="18">
        <f t="shared" si="64"/>
        <v>0</v>
      </c>
      <c r="K80" s="18">
        <f t="shared" si="64"/>
        <v>0</v>
      </c>
      <c r="L80" s="18">
        <f t="shared" si="64"/>
        <v>0</v>
      </c>
      <c r="M80" s="18">
        <f t="shared" si="64"/>
        <v>0</v>
      </c>
      <c r="N80" s="18">
        <f t="shared" si="64"/>
        <v>0</v>
      </c>
      <c r="O80" s="18">
        <f t="shared" si="64"/>
        <v>0</v>
      </c>
    </row>
    <row r="81" spans="1:15" ht="25.5" x14ac:dyDescent="0.2">
      <c r="A81" s="2" t="s">
        <v>142</v>
      </c>
      <c r="B81" s="18">
        <f t="shared" ref="B81:D81" si="65">B16</f>
        <v>0</v>
      </c>
      <c r="C81" s="18">
        <f t="shared" si="65"/>
        <v>0</v>
      </c>
      <c r="D81" s="18">
        <f t="shared" si="65"/>
        <v>0</v>
      </c>
      <c r="E81" s="18">
        <f t="shared" ref="E81:O81" si="66">E16</f>
        <v>0</v>
      </c>
      <c r="F81" s="18">
        <f t="shared" si="66"/>
        <v>0</v>
      </c>
      <c r="G81" s="18">
        <f t="shared" si="66"/>
        <v>0</v>
      </c>
      <c r="H81" s="18">
        <f t="shared" si="66"/>
        <v>0</v>
      </c>
      <c r="I81" s="18">
        <f t="shared" si="66"/>
        <v>0</v>
      </c>
      <c r="J81" s="18">
        <f t="shared" si="66"/>
        <v>0</v>
      </c>
      <c r="K81" s="18">
        <f t="shared" si="66"/>
        <v>0</v>
      </c>
      <c r="L81" s="18">
        <f t="shared" si="66"/>
        <v>0</v>
      </c>
      <c r="M81" s="18">
        <f t="shared" si="66"/>
        <v>0</v>
      </c>
      <c r="N81" s="18">
        <f t="shared" si="66"/>
        <v>0</v>
      </c>
      <c r="O81" s="18">
        <f t="shared" si="66"/>
        <v>0</v>
      </c>
    </row>
    <row r="82" spans="1:15" ht="25.5" x14ac:dyDescent="0.2">
      <c r="A82" s="2" t="s">
        <v>143</v>
      </c>
      <c r="B82" s="18">
        <f t="shared" ref="B82:D83" si="67">B17</f>
        <v>0</v>
      </c>
      <c r="C82" s="18">
        <f t="shared" si="67"/>
        <v>0</v>
      </c>
      <c r="D82" s="18">
        <f t="shared" si="67"/>
        <v>0</v>
      </c>
      <c r="E82" s="18">
        <f t="shared" ref="E82:O82" si="68">E17</f>
        <v>0</v>
      </c>
      <c r="F82" s="18">
        <f t="shared" si="68"/>
        <v>0</v>
      </c>
      <c r="G82" s="18">
        <f t="shared" si="68"/>
        <v>0</v>
      </c>
      <c r="H82" s="18">
        <f t="shared" si="68"/>
        <v>0</v>
      </c>
      <c r="I82" s="18">
        <f t="shared" si="68"/>
        <v>0</v>
      </c>
      <c r="J82" s="18">
        <f t="shared" si="68"/>
        <v>0</v>
      </c>
      <c r="K82" s="18">
        <f t="shared" si="68"/>
        <v>0</v>
      </c>
      <c r="L82" s="18">
        <f t="shared" si="68"/>
        <v>0</v>
      </c>
      <c r="M82" s="18">
        <f t="shared" si="68"/>
        <v>0</v>
      </c>
      <c r="N82" s="18">
        <f t="shared" si="68"/>
        <v>0</v>
      </c>
      <c r="O82" s="18">
        <f t="shared" si="68"/>
        <v>0</v>
      </c>
    </row>
    <row r="83" spans="1:15" x14ac:dyDescent="0.2">
      <c r="A83" s="2" t="s">
        <v>144</v>
      </c>
      <c r="B83" s="18">
        <f t="shared" si="67"/>
        <v>0</v>
      </c>
      <c r="C83" s="18">
        <f t="shared" si="67"/>
        <v>0</v>
      </c>
      <c r="D83" s="18">
        <f t="shared" si="67"/>
        <v>0</v>
      </c>
      <c r="E83" s="18">
        <f t="shared" ref="E83:O83" si="69">E18</f>
        <v>0</v>
      </c>
      <c r="F83" s="18">
        <f t="shared" si="69"/>
        <v>0</v>
      </c>
      <c r="G83" s="18">
        <f t="shared" si="69"/>
        <v>0</v>
      </c>
      <c r="H83" s="18">
        <f t="shared" si="69"/>
        <v>0</v>
      </c>
      <c r="I83" s="18">
        <f t="shared" si="69"/>
        <v>0</v>
      </c>
      <c r="J83" s="18">
        <f t="shared" si="69"/>
        <v>0</v>
      </c>
      <c r="K83" s="18">
        <f t="shared" si="69"/>
        <v>0</v>
      </c>
      <c r="L83" s="18">
        <f t="shared" si="69"/>
        <v>0</v>
      </c>
      <c r="M83" s="18">
        <f t="shared" si="69"/>
        <v>0</v>
      </c>
      <c r="N83" s="18">
        <f t="shared" si="69"/>
        <v>0</v>
      </c>
      <c r="O83" s="18">
        <f t="shared" si="69"/>
        <v>0</v>
      </c>
    </row>
    <row r="84" spans="1:15" ht="25.5" x14ac:dyDescent="0.2">
      <c r="A84" s="23" t="s">
        <v>470</v>
      </c>
      <c r="B84" s="18">
        <v>0</v>
      </c>
      <c r="C84" s="18">
        <v>0</v>
      </c>
      <c r="D84" s="18">
        <v>0</v>
      </c>
      <c r="E84" s="18">
        <v>0</v>
      </c>
      <c r="F84" s="18">
        <v>0</v>
      </c>
      <c r="G84" s="18">
        <v>0</v>
      </c>
      <c r="H84" s="18">
        <v>0</v>
      </c>
      <c r="I84" s="18">
        <v>0</v>
      </c>
      <c r="J84" s="18">
        <v>0</v>
      </c>
      <c r="K84" s="18">
        <v>0</v>
      </c>
      <c r="L84" s="18">
        <v>0</v>
      </c>
      <c r="M84" s="18">
        <v>0</v>
      </c>
      <c r="N84" s="18">
        <v>0</v>
      </c>
      <c r="O84" s="18">
        <v>0</v>
      </c>
    </row>
    <row r="85" spans="1:15" x14ac:dyDescent="0.2">
      <c r="A85" s="2" t="s">
        <v>48</v>
      </c>
      <c r="B85" s="12">
        <f t="shared" ref="B85:D85" si="70">B72+B78+B79+B80+B81+B82+B83</f>
        <v>0</v>
      </c>
      <c r="C85" s="12">
        <f t="shared" si="70"/>
        <v>0</v>
      </c>
      <c r="D85" s="12">
        <f t="shared" si="70"/>
        <v>0</v>
      </c>
      <c r="E85" s="12">
        <f t="shared" ref="E85:O85" si="71">E72+E78+E79+E80+E81+E82+E83</f>
        <v>0</v>
      </c>
      <c r="F85" s="12">
        <f t="shared" si="71"/>
        <v>0</v>
      </c>
      <c r="G85" s="12">
        <f t="shared" si="71"/>
        <v>0</v>
      </c>
      <c r="H85" s="12">
        <f t="shared" si="71"/>
        <v>0</v>
      </c>
      <c r="I85" s="12">
        <f t="shared" si="71"/>
        <v>0</v>
      </c>
      <c r="J85" s="12">
        <f t="shared" si="71"/>
        <v>0</v>
      </c>
      <c r="K85" s="12">
        <f t="shared" si="71"/>
        <v>0</v>
      </c>
      <c r="L85" s="12">
        <f t="shared" si="71"/>
        <v>0</v>
      </c>
      <c r="M85" s="12">
        <f t="shared" si="71"/>
        <v>0</v>
      </c>
      <c r="N85" s="12">
        <f t="shared" si="71"/>
        <v>0</v>
      </c>
      <c r="O85" s="12">
        <f t="shared" si="71"/>
        <v>0</v>
      </c>
    </row>
    <row r="86" spans="1:15" ht="25.5" x14ac:dyDescent="0.2">
      <c r="A86" s="2" t="s">
        <v>146</v>
      </c>
      <c r="B86" s="18">
        <f>B21</f>
        <v>0</v>
      </c>
      <c r="C86" s="18">
        <f t="shared" ref="C86" si="72">C21</f>
        <v>0</v>
      </c>
      <c r="D86" s="18">
        <f t="shared" ref="D86:O86" si="73">D20</f>
        <v>0</v>
      </c>
      <c r="E86" s="18">
        <f t="shared" si="73"/>
        <v>0</v>
      </c>
      <c r="F86" s="18">
        <f t="shared" si="73"/>
        <v>0</v>
      </c>
      <c r="G86" s="18">
        <f t="shared" si="73"/>
        <v>0</v>
      </c>
      <c r="H86" s="18">
        <f t="shared" si="73"/>
        <v>0</v>
      </c>
      <c r="I86" s="18">
        <f t="shared" si="73"/>
        <v>0</v>
      </c>
      <c r="J86" s="18">
        <f t="shared" si="73"/>
        <v>0</v>
      </c>
      <c r="K86" s="18">
        <f t="shared" si="73"/>
        <v>0</v>
      </c>
      <c r="L86" s="18">
        <f t="shared" si="73"/>
        <v>0</v>
      </c>
      <c r="M86" s="18">
        <f t="shared" si="73"/>
        <v>0</v>
      </c>
      <c r="N86" s="18">
        <f t="shared" si="73"/>
        <v>0</v>
      </c>
      <c r="O86" s="18">
        <f t="shared" si="73"/>
        <v>0</v>
      </c>
    </row>
    <row r="87" spans="1:15" x14ac:dyDescent="0.2">
      <c r="A87" s="23" t="s">
        <v>88</v>
      </c>
      <c r="B87" s="18">
        <f t="shared" ref="B87:D87" si="74">B21</f>
        <v>0</v>
      </c>
      <c r="C87" s="18">
        <f t="shared" si="74"/>
        <v>0</v>
      </c>
      <c r="D87" s="18">
        <f t="shared" si="74"/>
        <v>0</v>
      </c>
      <c r="E87" s="18">
        <f t="shared" ref="E87:O87" si="75">E21</f>
        <v>0</v>
      </c>
      <c r="F87" s="18">
        <f t="shared" si="75"/>
        <v>0</v>
      </c>
      <c r="G87" s="18">
        <f t="shared" si="75"/>
        <v>0</v>
      </c>
      <c r="H87" s="18">
        <f t="shared" si="75"/>
        <v>0</v>
      </c>
      <c r="I87" s="18">
        <f t="shared" si="75"/>
        <v>0</v>
      </c>
      <c r="J87" s="18">
        <f t="shared" si="75"/>
        <v>0</v>
      </c>
      <c r="K87" s="18">
        <f t="shared" si="75"/>
        <v>0</v>
      </c>
      <c r="L87" s="18">
        <f t="shared" si="75"/>
        <v>0</v>
      </c>
      <c r="M87" s="18">
        <f t="shared" si="75"/>
        <v>0</v>
      </c>
      <c r="N87" s="18">
        <f t="shared" si="75"/>
        <v>0</v>
      </c>
      <c r="O87" s="18">
        <f t="shared" si="75"/>
        <v>0</v>
      </c>
    </row>
    <row r="88" spans="1:15" ht="25.5" x14ac:dyDescent="0.2">
      <c r="A88" s="23" t="s">
        <v>49</v>
      </c>
      <c r="B88" s="18">
        <f t="shared" ref="B88:D88" si="76">B22</f>
        <v>0</v>
      </c>
      <c r="C88" s="18">
        <f t="shared" si="76"/>
        <v>0</v>
      </c>
      <c r="D88" s="18">
        <f t="shared" si="76"/>
        <v>0</v>
      </c>
      <c r="E88" s="18">
        <f t="shared" ref="E88:O88" si="77">E22</f>
        <v>0</v>
      </c>
      <c r="F88" s="18">
        <f t="shared" si="77"/>
        <v>0</v>
      </c>
      <c r="G88" s="18">
        <f t="shared" si="77"/>
        <v>0</v>
      </c>
      <c r="H88" s="18">
        <f t="shared" si="77"/>
        <v>0</v>
      </c>
      <c r="I88" s="18">
        <f t="shared" si="77"/>
        <v>0</v>
      </c>
      <c r="J88" s="18">
        <f t="shared" si="77"/>
        <v>0</v>
      </c>
      <c r="K88" s="18">
        <f t="shared" si="77"/>
        <v>0</v>
      </c>
      <c r="L88" s="18">
        <f t="shared" si="77"/>
        <v>0</v>
      </c>
      <c r="M88" s="18">
        <f t="shared" si="77"/>
        <v>0</v>
      </c>
      <c r="N88" s="18">
        <f t="shared" si="77"/>
        <v>0</v>
      </c>
      <c r="O88" s="18">
        <f t="shared" si="77"/>
        <v>0</v>
      </c>
    </row>
    <row r="89" spans="1:15" x14ac:dyDescent="0.2">
      <c r="A89" s="23" t="s">
        <v>50</v>
      </c>
      <c r="B89" s="18">
        <f t="shared" ref="B89:D89" si="78">B23</f>
        <v>0</v>
      </c>
      <c r="C89" s="18">
        <f t="shared" si="78"/>
        <v>0</v>
      </c>
      <c r="D89" s="18">
        <f t="shared" si="78"/>
        <v>0</v>
      </c>
      <c r="E89" s="18">
        <f t="shared" ref="E89:O89" si="79">E23</f>
        <v>0</v>
      </c>
      <c r="F89" s="18">
        <f t="shared" si="79"/>
        <v>0</v>
      </c>
      <c r="G89" s="18">
        <f t="shared" si="79"/>
        <v>0</v>
      </c>
      <c r="H89" s="18">
        <f t="shared" si="79"/>
        <v>0</v>
      </c>
      <c r="I89" s="18">
        <f t="shared" si="79"/>
        <v>0</v>
      </c>
      <c r="J89" s="18">
        <f t="shared" si="79"/>
        <v>0</v>
      </c>
      <c r="K89" s="18">
        <f t="shared" si="79"/>
        <v>0</v>
      </c>
      <c r="L89" s="18">
        <f t="shared" si="79"/>
        <v>0</v>
      </c>
      <c r="M89" s="18">
        <f t="shared" si="79"/>
        <v>0</v>
      </c>
      <c r="N89" s="18">
        <f t="shared" si="79"/>
        <v>0</v>
      </c>
      <c r="O89" s="18">
        <f t="shared" si="79"/>
        <v>0</v>
      </c>
    </row>
    <row r="90" spans="1:15" x14ac:dyDescent="0.2">
      <c r="A90" s="23" t="s">
        <v>133</v>
      </c>
      <c r="B90" s="18">
        <f t="shared" ref="B90:D90" si="80">B24</f>
        <v>0</v>
      </c>
      <c r="C90" s="18">
        <f t="shared" si="80"/>
        <v>0</v>
      </c>
      <c r="D90" s="18">
        <f t="shared" si="80"/>
        <v>0</v>
      </c>
      <c r="E90" s="18">
        <f t="shared" ref="E90:O90" si="81">E24</f>
        <v>0</v>
      </c>
      <c r="F90" s="18">
        <f t="shared" si="81"/>
        <v>0</v>
      </c>
      <c r="G90" s="18">
        <f t="shared" si="81"/>
        <v>0</v>
      </c>
      <c r="H90" s="18">
        <f t="shared" si="81"/>
        <v>0</v>
      </c>
      <c r="I90" s="18">
        <f t="shared" si="81"/>
        <v>0</v>
      </c>
      <c r="J90" s="18">
        <f t="shared" si="81"/>
        <v>0</v>
      </c>
      <c r="K90" s="18">
        <f t="shared" si="81"/>
        <v>0</v>
      </c>
      <c r="L90" s="18">
        <f t="shared" si="81"/>
        <v>0</v>
      </c>
      <c r="M90" s="18">
        <f t="shared" si="81"/>
        <v>0</v>
      </c>
      <c r="N90" s="18">
        <f t="shared" si="81"/>
        <v>0</v>
      </c>
      <c r="O90" s="18">
        <f t="shared" si="81"/>
        <v>0</v>
      </c>
    </row>
    <row r="91" spans="1:15" x14ac:dyDescent="0.2">
      <c r="A91" s="2" t="s">
        <v>145</v>
      </c>
      <c r="B91" s="93">
        <f t="shared" ref="B91:D91" si="82">B92+B93</f>
        <v>0</v>
      </c>
      <c r="C91" s="93">
        <f t="shared" si="82"/>
        <v>0</v>
      </c>
      <c r="D91" s="93">
        <f t="shared" si="82"/>
        <v>0</v>
      </c>
      <c r="E91" s="93">
        <f t="shared" ref="E91:O91" si="83">E92+E93</f>
        <v>0</v>
      </c>
      <c r="F91" s="93">
        <f t="shared" si="83"/>
        <v>0</v>
      </c>
      <c r="G91" s="93">
        <f t="shared" si="83"/>
        <v>0</v>
      </c>
      <c r="H91" s="93">
        <f t="shared" si="83"/>
        <v>0</v>
      </c>
      <c r="I91" s="93">
        <f t="shared" si="83"/>
        <v>0</v>
      </c>
      <c r="J91" s="93">
        <f t="shared" si="83"/>
        <v>0</v>
      </c>
      <c r="K91" s="93">
        <f t="shared" si="83"/>
        <v>0</v>
      </c>
      <c r="L91" s="93">
        <f t="shared" si="83"/>
        <v>0</v>
      </c>
      <c r="M91" s="93">
        <f t="shared" si="83"/>
        <v>0</v>
      </c>
      <c r="N91" s="93">
        <f t="shared" si="83"/>
        <v>0</v>
      </c>
      <c r="O91" s="93">
        <f t="shared" si="83"/>
        <v>0</v>
      </c>
    </row>
    <row r="92" spans="1:15" x14ac:dyDescent="0.2">
      <c r="A92" s="23" t="s">
        <v>167</v>
      </c>
      <c r="B92" s="18">
        <f>B27</f>
        <v>0</v>
      </c>
      <c r="C92" s="18">
        <f t="shared" ref="C92" si="84">C27</f>
        <v>0</v>
      </c>
      <c r="D92" s="18">
        <f t="shared" ref="D92:O92" si="85">D26</f>
        <v>0</v>
      </c>
      <c r="E92" s="18">
        <f t="shared" si="85"/>
        <v>0</v>
      </c>
      <c r="F92" s="18">
        <f t="shared" si="85"/>
        <v>0</v>
      </c>
      <c r="G92" s="18">
        <f t="shared" si="85"/>
        <v>0</v>
      </c>
      <c r="H92" s="18">
        <f t="shared" si="85"/>
        <v>0</v>
      </c>
      <c r="I92" s="18">
        <f t="shared" si="85"/>
        <v>0</v>
      </c>
      <c r="J92" s="18">
        <f t="shared" si="85"/>
        <v>0</v>
      </c>
      <c r="K92" s="18">
        <f t="shared" si="85"/>
        <v>0</v>
      </c>
      <c r="L92" s="18">
        <f t="shared" si="85"/>
        <v>0</v>
      </c>
      <c r="M92" s="18">
        <f t="shared" si="85"/>
        <v>0</v>
      </c>
      <c r="N92" s="18">
        <f t="shared" si="85"/>
        <v>0</v>
      </c>
      <c r="O92" s="18">
        <f t="shared" si="85"/>
        <v>0</v>
      </c>
    </row>
    <row r="93" spans="1:15" ht="25.5" x14ac:dyDescent="0.2">
      <c r="A93" s="23" t="s">
        <v>168</v>
      </c>
      <c r="B93" s="18">
        <f t="shared" ref="B93:D93" si="86">B27</f>
        <v>0</v>
      </c>
      <c r="C93" s="18">
        <f t="shared" si="86"/>
        <v>0</v>
      </c>
      <c r="D93" s="18">
        <f t="shared" si="86"/>
        <v>0</v>
      </c>
      <c r="E93" s="18">
        <f t="shared" ref="E93:O93" si="87">E27</f>
        <v>0</v>
      </c>
      <c r="F93" s="18">
        <f t="shared" si="87"/>
        <v>0</v>
      </c>
      <c r="G93" s="18">
        <f t="shared" si="87"/>
        <v>0</v>
      </c>
      <c r="H93" s="18">
        <f t="shared" si="87"/>
        <v>0</v>
      </c>
      <c r="I93" s="18">
        <f t="shared" si="87"/>
        <v>0</v>
      </c>
      <c r="J93" s="18">
        <f t="shared" si="87"/>
        <v>0</v>
      </c>
      <c r="K93" s="18">
        <f t="shared" si="87"/>
        <v>0</v>
      </c>
      <c r="L93" s="18">
        <f t="shared" si="87"/>
        <v>0</v>
      </c>
      <c r="M93" s="18">
        <f t="shared" si="87"/>
        <v>0</v>
      </c>
      <c r="N93" s="18">
        <f t="shared" si="87"/>
        <v>0</v>
      </c>
      <c r="O93" s="18">
        <f t="shared" si="87"/>
        <v>0</v>
      </c>
    </row>
    <row r="94" spans="1:15" ht="25.5" x14ac:dyDescent="0.2">
      <c r="A94" s="2" t="s">
        <v>147</v>
      </c>
      <c r="B94" s="18">
        <f t="shared" ref="B94:D94" si="88">B28</f>
        <v>0</v>
      </c>
      <c r="C94" s="18">
        <f t="shared" si="88"/>
        <v>0</v>
      </c>
      <c r="D94" s="18">
        <f t="shared" si="88"/>
        <v>0</v>
      </c>
      <c r="E94" s="18">
        <f t="shared" ref="E94:O94" si="89">E28</f>
        <v>0</v>
      </c>
      <c r="F94" s="18">
        <f t="shared" si="89"/>
        <v>0</v>
      </c>
      <c r="G94" s="18">
        <f t="shared" si="89"/>
        <v>0</v>
      </c>
      <c r="H94" s="18">
        <f t="shared" si="89"/>
        <v>0</v>
      </c>
      <c r="I94" s="18">
        <f t="shared" si="89"/>
        <v>0</v>
      </c>
      <c r="J94" s="18">
        <f t="shared" si="89"/>
        <v>0</v>
      </c>
      <c r="K94" s="18">
        <f t="shared" si="89"/>
        <v>0</v>
      </c>
      <c r="L94" s="18">
        <f t="shared" si="89"/>
        <v>0</v>
      </c>
      <c r="M94" s="18">
        <f t="shared" si="89"/>
        <v>0</v>
      </c>
      <c r="N94" s="18">
        <f t="shared" si="89"/>
        <v>0</v>
      </c>
      <c r="O94" s="18">
        <f t="shared" si="89"/>
        <v>0</v>
      </c>
    </row>
    <row r="95" spans="1:15" ht="25.5" x14ac:dyDescent="0.2">
      <c r="A95" s="23" t="s">
        <v>51</v>
      </c>
      <c r="B95" s="18">
        <f t="shared" ref="B95:D95" si="90">B29</f>
        <v>0</v>
      </c>
      <c r="C95" s="18">
        <f t="shared" si="90"/>
        <v>0</v>
      </c>
      <c r="D95" s="18">
        <f t="shared" si="90"/>
        <v>0</v>
      </c>
      <c r="E95" s="18">
        <f t="shared" ref="E95:O95" si="91">E29</f>
        <v>0</v>
      </c>
      <c r="F95" s="18">
        <f t="shared" si="91"/>
        <v>0</v>
      </c>
      <c r="G95" s="18">
        <f t="shared" si="91"/>
        <v>0</v>
      </c>
      <c r="H95" s="18">
        <f t="shared" si="91"/>
        <v>0</v>
      </c>
      <c r="I95" s="18">
        <f t="shared" si="91"/>
        <v>0</v>
      </c>
      <c r="J95" s="18">
        <f t="shared" si="91"/>
        <v>0</v>
      </c>
      <c r="K95" s="18">
        <f t="shared" si="91"/>
        <v>0</v>
      </c>
      <c r="L95" s="18">
        <f t="shared" si="91"/>
        <v>0</v>
      </c>
      <c r="M95" s="18">
        <f t="shared" si="91"/>
        <v>0</v>
      </c>
      <c r="N95" s="18">
        <f t="shared" si="91"/>
        <v>0</v>
      </c>
      <c r="O95" s="18">
        <f t="shared" si="91"/>
        <v>0</v>
      </c>
    </row>
    <row r="96" spans="1:15" x14ac:dyDescent="0.2">
      <c r="A96" s="2" t="s">
        <v>148</v>
      </c>
      <c r="B96" s="18">
        <f t="shared" ref="B96:D96" si="92">B30</f>
        <v>0</v>
      </c>
      <c r="C96" s="18">
        <f t="shared" si="92"/>
        <v>0</v>
      </c>
      <c r="D96" s="18">
        <f t="shared" si="92"/>
        <v>0</v>
      </c>
      <c r="E96" s="18">
        <f t="shared" ref="E96:O96" si="93">E30</f>
        <v>0</v>
      </c>
      <c r="F96" s="18">
        <f t="shared" si="93"/>
        <v>0</v>
      </c>
      <c r="G96" s="18">
        <f t="shared" si="93"/>
        <v>0</v>
      </c>
      <c r="H96" s="18">
        <f t="shared" si="93"/>
        <v>0</v>
      </c>
      <c r="I96" s="18">
        <f t="shared" si="93"/>
        <v>0</v>
      </c>
      <c r="J96" s="18">
        <f t="shared" si="93"/>
        <v>0</v>
      </c>
      <c r="K96" s="18">
        <f t="shared" si="93"/>
        <v>0</v>
      </c>
      <c r="L96" s="18">
        <f t="shared" si="93"/>
        <v>0</v>
      </c>
      <c r="M96" s="18">
        <f t="shared" si="93"/>
        <v>0</v>
      </c>
      <c r="N96" s="18">
        <f t="shared" si="93"/>
        <v>0</v>
      </c>
      <c r="O96" s="18">
        <f t="shared" si="93"/>
        <v>0</v>
      </c>
    </row>
    <row r="97" spans="1:15" x14ac:dyDescent="0.2">
      <c r="A97" s="23" t="s">
        <v>136</v>
      </c>
      <c r="B97" s="18">
        <f>B32</f>
        <v>0</v>
      </c>
      <c r="C97" s="18">
        <f>C32</f>
        <v>0</v>
      </c>
      <c r="D97" s="18">
        <f>D32</f>
        <v>0</v>
      </c>
      <c r="E97" s="18">
        <f t="shared" ref="E97:O97" si="94">E32</f>
        <v>0</v>
      </c>
      <c r="F97" s="18">
        <f t="shared" si="94"/>
        <v>0</v>
      </c>
      <c r="G97" s="18">
        <f t="shared" si="94"/>
        <v>0</v>
      </c>
      <c r="H97" s="18">
        <f t="shared" si="94"/>
        <v>0</v>
      </c>
      <c r="I97" s="18">
        <f t="shared" si="94"/>
        <v>0</v>
      </c>
      <c r="J97" s="18">
        <f t="shared" si="94"/>
        <v>0</v>
      </c>
      <c r="K97" s="18">
        <f t="shared" si="94"/>
        <v>0</v>
      </c>
      <c r="L97" s="18">
        <f t="shared" si="94"/>
        <v>0</v>
      </c>
      <c r="M97" s="18">
        <f t="shared" si="94"/>
        <v>0</v>
      </c>
      <c r="N97" s="18">
        <f t="shared" si="94"/>
        <v>0</v>
      </c>
      <c r="O97" s="18">
        <f t="shared" si="94"/>
        <v>0</v>
      </c>
    </row>
    <row r="98" spans="1:15" x14ac:dyDescent="0.2">
      <c r="A98" s="2" t="s">
        <v>52</v>
      </c>
      <c r="B98" s="12">
        <f t="shared" ref="B98:D98" si="95">SUM(B86:B89)-B90+B91+B94+B95+B96+B97</f>
        <v>0</v>
      </c>
      <c r="C98" s="12">
        <f t="shared" si="95"/>
        <v>0</v>
      </c>
      <c r="D98" s="12">
        <f t="shared" si="95"/>
        <v>0</v>
      </c>
      <c r="E98" s="12">
        <f t="shared" ref="E98:O98" si="96">SUM(E86:E89)-E90+E91+E94+E95+E96+E97</f>
        <v>0</v>
      </c>
      <c r="F98" s="12">
        <f t="shared" si="96"/>
        <v>0</v>
      </c>
      <c r="G98" s="12">
        <f t="shared" si="96"/>
        <v>0</v>
      </c>
      <c r="H98" s="12">
        <f t="shared" si="96"/>
        <v>0</v>
      </c>
      <c r="I98" s="12">
        <f t="shared" si="96"/>
        <v>0</v>
      </c>
      <c r="J98" s="12">
        <f t="shared" si="96"/>
        <v>0</v>
      </c>
      <c r="K98" s="12">
        <f t="shared" si="96"/>
        <v>0</v>
      </c>
      <c r="L98" s="12">
        <f t="shared" si="96"/>
        <v>0</v>
      </c>
      <c r="M98" s="12">
        <f t="shared" si="96"/>
        <v>0</v>
      </c>
      <c r="N98" s="12">
        <f t="shared" si="96"/>
        <v>0</v>
      </c>
      <c r="O98" s="12">
        <f t="shared" si="96"/>
        <v>0</v>
      </c>
    </row>
    <row r="99" spans="1:15" x14ac:dyDescent="0.2">
      <c r="A99" s="2" t="s">
        <v>25</v>
      </c>
      <c r="B99" s="12">
        <f t="shared" ref="B99:D99" si="97">B85-B98</f>
        <v>0</v>
      </c>
      <c r="C99" s="12">
        <f t="shared" si="97"/>
        <v>0</v>
      </c>
      <c r="D99" s="12">
        <f t="shared" si="97"/>
        <v>0</v>
      </c>
      <c r="E99" s="12">
        <f t="shared" ref="E99:O99" si="98">E85-E98</f>
        <v>0</v>
      </c>
      <c r="F99" s="12">
        <f t="shared" si="98"/>
        <v>0</v>
      </c>
      <c r="G99" s="12">
        <f t="shared" si="98"/>
        <v>0</v>
      </c>
      <c r="H99" s="12">
        <f t="shared" si="98"/>
        <v>0</v>
      </c>
      <c r="I99" s="12">
        <f t="shared" si="98"/>
        <v>0</v>
      </c>
      <c r="J99" s="12">
        <f t="shared" si="98"/>
        <v>0</v>
      </c>
      <c r="K99" s="12">
        <f t="shared" si="98"/>
        <v>0</v>
      </c>
      <c r="L99" s="12">
        <f t="shared" si="98"/>
        <v>0</v>
      </c>
      <c r="M99" s="12">
        <f t="shared" si="98"/>
        <v>0</v>
      </c>
      <c r="N99" s="12">
        <f t="shared" si="98"/>
        <v>0</v>
      </c>
      <c r="O99" s="12">
        <f t="shared" si="98"/>
        <v>0</v>
      </c>
    </row>
    <row r="100" spans="1:15" x14ac:dyDescent="0.2">
      <c r="A100" s="23" t="s">
        <v>26</v>
      </c>
      <c r="B100" s="19" t="str">
        <f t="shared" ref="B100:D100" si="99">IF(B85-B98&gt;0,B85-B98,"")</f>
        <v/>
      </c>
      <c r="C100" s="19" t="str">
        <f t="shared" si="99"/>
        <v/>
      </c>
      <c r="D100" s="19" t="str">
        <f t="shared" si="99"/>
        <v/>
      </c>
      <c r="E100" s="19" t="str">
        <f t="shared" ref="E100:O100" si="100">IF(E85-E98&gt;0,E85-E98,"")</f>
        <v/>
      </c>
      <c r="F100" s="19" t="str">
        <f t="shared" si="100"/>
        <v/>
      </c>
      <c r="G100" s="19" t="str">
        <f t="shared" si="100"/>
        <v/>
      </c>
      <c r="H100" s="19" t="str">
        <f t="shared" si="100"/>
        <v/>
      </c>
      <c r="I100" s="19" t="str">
        <f t="shared" si="100"/>
        <v/>
      </c>
      <c r="J100" s="19" t="str">
        <f t="shared" si="100"/>
        <v/>
      </c>
      <c r="K100" s="19" t="str">
        <f t="shared" si="100"/>
        <v/>
      </c>
      <c r="L100" s="19" t="str">
        <f t="shared" si="100"/>
        <v/>
      </c>
      <c r="M100" s="19" t="str">
        <f t="shared" si="100"/>
        <v/>
      </c>
      <c r="N100" s="19" t="str">
        <f t="shared" si="100"/>
        <v/>
      </c>
      <c r="O100" s="19" t="str">
        <f t="shared" si="100"/>
        <v/>
      </c>
    </row>
    <row r="101" spans="1:15" x14ac:dyDescent="0.2">
      <c r="A101" s="23" t="s">
        <v>27</v>
      </c>
      <c r="B101" s="19" t="str">
        <f t="shared" ref="B101:D101" si="101">IF(B85-B98&lt;0,-B85+B98,"")</f>
        <v/>
      </c>
      <c r="C101" s="19" t="str">
        <f t="shared" si="101"/>
        <v/>
      </c>
      <c r="D101" s="19" t="str">
        <f t="shared" si="101"/>
        <v/>
      </c>
      <c r="E101" s="19" t="str">
        <f t="shared" ref="E101:O101" si="102">IF(E85-E98&lt;0,-E85+E98,"")</f>
        <v/>
      </c>
      <c r="F101" s="19" t="str">
        <f t="shared" si="102"/>
        <v/>
      </c>
      <c r="G101" s="19" t="str">
        <f t="shared" si="102"/>
        <v/>
      </c>
      <c r="H101" s="19" t="str">
        <f t="shared" si="102"/>
        <v/>
      </c>
      <c r="I101" s="19" t="str">
        <f t="shared" si="102"/>
        <v/>
      </c>
      <c r="J101" s="19" t="str">
        <f t="shared" si="102"/>
        <v/>
      </c>
      <c r="K101" s="19" t="str">
        <f t="shared" si="102"/>
        <v/>
      </c>
      <c r="L101" s="19" t="str">
        <f t="shared" si="102"/>
        <v/>
      </c>
      <c r="M101" s="19" t="str">
        <f t="shared" si="102"/>
        <v/>
      </c>
      <c r="N101" s="19" t="str">
        <f t="shared" si="102"/>
        <v/>
      </c>
      <c r="O101" s="19" t="str">
        <f t="shared" si="102"/>
        <v/>
      </c>
    </row>
    <row r="102" spans="1:15" ht="25.5" x14ac:dyDescent="0.2">
      <c r="A102" s="2" t="s">
        <v>149</v>
      </c>
      <c r="B102" s="18">
        <v>0</v>
      </c>
      <c r="C102" s="18">
        <v>0</v>
      </c>
      <c r="D102" s="18">
        <v>0</v>
      </c>
      <c r="E102" s="18">
        <v>0</v>
      </c>
      <c r="F102" s="18">
        <v>0</v>
      </c>
      <c r="G102" s="18">
        <v>0</v>
      </c>
      <c r="H102" s="18">
        <v>0</v>
      </c>
      <c r="I102" s="18">
        <v>0</v>
      </c>
      <c r="J102" s="18">
        <v>0</v>
      </c>
      <c r="K102" s="18">
        <v>0</v>
      </c>
      <c r="L102" s="18">
        <v>0</v>
      </c>
      <c r="M102" s="18">
        <v>0</v>
      </c>
      <c r="N102" s="18">
        <v>0</v>
      </c>
      <c r="O102" s="18">
        <v>0</v>
      </c>
    </row>
    <row r="103" spans="1:15" x14ac:dyDescent="0.2">
      <c r="A103" s="2" t="s">
        <v>150</v>
      </c>
      <c r="B103" s="18">
        <f>B38</f>
        <v>0</v>
      </c>
      <c r="C103" s="18">
        <f t="shared" ref="C103" si="103">C38</f>
        <v>0</v>
      </c>
      <c r="D103" s="18">
        <f t="shared" ref="D103:O103" si="104">D37</f>
        <v>0</v>
      </c>
      <c r="E103" s="18">
        <f t="shared" si="104"/>
        <v>0</v>
      </c>
      <c r="F103" s="18">
        <f t="shared" si="104"/>
        <v>0</v>
      </c>
      <c r="G103" s="18">
        <f t="shared" si="104"/>
        <v>0</v>
      </c>
      <c r="H103" s="18">
        <f t="shared" si="104"/>
        <v>0</v>
      </c>
      <c r="I103" s="18">
        <f t="shared" si="104"/>
        <v>0</v>
      </c>
      <c r="J103" s="18">
        <f t="shared" si="104"/>
        <v>0</v>
      </c>
      <c r="K103" s="18">
        <f t="shared" si="104"/>
        <v>0</v>
      </c>
      <c r="L103" s="18">
        <f t="shared" si="104"/>
        <v>0</v>
      </c>
      <c r="M103" s="18">
        <f t="shared" si="104"/>
        <v>0</v>
      </c>
      <c r="N103" s="18">
        <f t="shared" si="104"/>
        <v>0</v>
      </c>
      <c r="O103" s="18">
        <f t="shared" si="104"/>
        <v>0</v>
      </c>
    </row>
    <row r="104" spans="1:15" ht="25.5" x14ac:dyDescent="0.2">
      <c r="A104" s="2" t="s">
        <v>151</v>
      </c>
      <c r="B104" s="18">
        <f t="shared" ref="B104:D104" si="105">B38</f>
        <v>0</v>
      </c>
      <c r="C104" s="18">
        <f t="shared" si="105"/>
        <v>0</v>
      </c>
      <c r="D104" s="18">
        <f t="shared" si="105"/>
        <v>0</v>
      </c>
      <c r="E104" s="18">
        <f t="shared" ref="E104:O104" si="106">E38</f>
        <v>0</v>
      </c>
      <c r="F104" s="18">
        <f t="shared" si="106"/>
        <v>0</v>
      </c>
      <c r="G104" s="18">
        <f t="shared" si="106"/>
        <v>0</v>
      </c>
      <c r="H104" s="18">
        <f t="shared" si="106"/>
        <v>0</v>
      </c>
      <c r="I104" s="18">
        <f t="shared" si="106"/>
        <v>0</v>
      </c>
      <c r="J104" s="18">
        <f t="shared" si="106"/>
        <v>0</v>
      </c>
      <c r="K104" s="18">
        <f t="shared" si="106"/>
        <v>0</v>
      </c>
      <c r="L104" s="18">
        <f t="shared" si="106"/>
        <v>0</v>
      </c>
      <c r="M104" s="18">
        <f t="shared" si="106"/>
        <v>0</v>
      </c>
      <c r="N104" s="18">
        <f t="shared" si="106"/>
        <v>0</v>
      </c>
      <c r="O104" s="18">
        <f t="shared" si="106"/>
        <v>0</v>
      </c>
    </row>
    <row r="105" spans="1:15" x14ac:dyDescent="0.2">
      <c r="A105" s="2" t="s">
        <v>152</v>
      </c>
      <c r="B105" s="18">
        <f t="shared" ref="B105:D105" si="107">B39</f>
        <v>0</v>
      </c>
      <c r="C105" s="18">
        <f t="shared" si="107"/>
        <v>0</v>
      </c>
      <c r="D105" s="18">
        <f t="shared" si="107"/>
        <v>0</v>
      </c>
      <c r="E105" s="18">
        <f t="shared" ref="E105:O105" si="108">E39</f>
        <v>0</v>
      </c>
      <c r="F105" s="18">
        <f t="shared" si="108"/>
        <v>0</v>
      </c>
      <c r="G105" s="18">
        <f t="shared" si="108"/>
        <v>0</v>
      </c>
      <c r="H105" s="18">
        <f t="shared" si="108"/>
        <v>0</v>
      </c>
      <c r="I105" s="18">
        <f t="shared" si="108"/>
        <v>0</v>
      </c>
      <c r="J105" s="18">
        <f t="shared" si="108"/>
        <v>0</v>
      </c>
      <c r="K105" s="18">
        <f t="shared" si="108"/>
        <v>0</v>
      </c>
      <c r="L105" s="18">
        <f t="shared" si="108"/>
        <v>0</v>
      </c>
      <c r="M105" s="18">
        <f t="shared" si="108"/>
        <v>0</v>
      </c>
      <c r="N105" s="18">
        <f t="shared" si="108"/>
        <v>0</v>
      </c>
      <c r="O105" s="18">
        <f t="shared" si="108"/>
        <v>0</v>
      </c>
    </row>
    <row r="106" spans="1:15" x14ac:dyDescent="0.2">
      <c r="A106" s="2" t="s">
        <v>28</v>
      </c>
      <c r="B106" s="33">
        <f>SUM(B102:B105)</f>
        <v>0</v>
      </c>
      <c r="C106" s="33">
        <f t="shared" ref="C106:O106" si="109">SUM(C102:C105)</f>
        <v>0</v>
      </c>
      <c r="D106" s="33">
        <f t="shared" si="109"/>
        <v>0</v>
      </c>
      <c r="E106" s="33">
        <f t="shared" si="109"/>
        <v>0</v>
      </c>
      <c r="F106" s="33">
        <f t="shared" si="109"/>
        <v>0</v>
      </c>
      <c r="G106" s="33">
        <f t="shared" si="109"/>
        <v>0</v>
      </c>
      <c r="H106" s="33">
        <f t="shared" si="109"/>
        <v>0</v>
      </c>
      <c r="I106" s="33">
        <f t="shared" si="109"/>
        <v>0</v>
      </c>
      <c r="J106" s="33">
        <f t="shared" si="109"/>
        <v>0</v>
      </c>
      <c r="K106" s="33">
        <f t="shared" si="109"/>
        <v>0</v>
      </c>
      <c r="L106" s="33">
        <f t="shared" si="109"/>
        <v>0</v>
      </c>
      <c r="M106" s="33">
        <f t="shared" si="109"/>
        <v>0</v>
      </c>
      <c r="N106" s="33">
        <f t="shared" si="109"/>
        <v>0</v>
      </c>
      <c r="O106" s="33">
        <f t="shared" si="109"/>
        <v>0</v>
      </c>
    </row>
    <row r="107" spans="1:15" ht="51" x14ac:dyDescent="0.2">
      <c r="A107" s="2" t="s">
        <v>153</v>
      </c>
      <c r="B107" s="18">
        <f>B42</f>
        <v>0</v>
      </c>
      <c r="C107" s="18">
        <f t="shared" ref="C107" si="110">C42</f>
        <v>0</v>
      </c>
      <c r="D107" s="18">
        <f t="shared" ref="D107:O107" si="111">D41</f>
        <v>0</v>
      </c>
      <c r="E107" s="18">
        <f t="shared" si="111"/>
        <v>0</v>
      </c>
      <c r="F107" s="18">
        <f t="shared" si="111"/>
        <v>0</v>
      </c>
      <c r="G107" s="18">
        <f t="shared" si="111"/>
        <v>0</v>
      </c>
      <c r="H107" s="18">
        <f t="shared" si="111"/>
        <v>0</v>
      </c>
      <c r="I107" s="18">
        <f t="shared" si="111"/>
        <v>0</v>
      </c>
      <c r="J107" s="18">
        <f t="shared" si="111"/>
        <v>0</v>
      </c>
      <c r="K107" s="18">
        <f t="shared" si="111"/>
        <v>0</v>
      </c>
      <c r="L107" s="18">
        <f t="shared" si="111"/>
        <v>0</v>
      </c>
      <c r="M107" s="18">
        <f t="shared" si="111"/>
        <v>0</v>
      </c>
      <c r="N107" s="18">
        <f t="shared" si="111"/>
        <v>0</v>
      </c>
      <c r="O107" s="18">
        <f t="shared" si="111"/>
        <v>0</v>
      </c>
    </row>
    <row r="108" spans="1:15" x14ac:dyDescent="0.2">
      <c r="A108" s="2" t="s">
        <v>154</v>
      </c>
      <c r="B108" s="18">
        <f>B42</f>
        <v>0</v>
      </c>
      <c r="C108" s="18">
        <f>C42</f>
        <v>0</v>
      </c>
      <c r="D108" s="18">
        <f>D42</f>
        <v>0</v>
      </c>
      <c r="E108" s="18">
        <f t="shared" ref="E108:O108" si="112">E42</f>
        <v>0</v>
      </c>
      <c r="F108" s="18">
        <f t="shared" si="112"/>
        <v>0</v>
      </c>
      <c r="G108" s="18">
        <f t="shared" si="112"/>
        <v>0</v>
      </c>
      <c r="H108" s="18">
        <f t="shared" si="112"/>
        <v>0</v>
      </c>
      <c r="I108" s="18">
        <f t="shared" si="112"/>
        <v>0</v>
      </c>
      <c r="J108" s="18">
        <f t="shared" si="112"/>
        <v>0</v>
      </c>
      <c r="K108" s="18">
        <f t="shared" si="112"/>
        <v>0</v>
      </c>
      <c r="L108" s="18">
        <f t="shared" si="112"/>
        <v>0</v>
      </c>
      <c r="M108" s="18">
        <f t="shared" si="112"/>
        <v>0</v>
      </c>
      <c r="N108" s="18">
        <f t="shared" si="112"/>
        <v>0</v>
      </c>
      <c r="O108" s="18">
        <f t="shared" si="112"/>
        <v>0</v>
      </c>
    </row>
    <row r="109" spans="1:15" x14ac:dyDescent="0.2">
      <c r="A109" s="23" t="s">
        <v>53</v>
      </c>
      <c r="B109" s="18">
        <f>B44</f>
        <v>0</v>
      </c>
      <c r="C109" s="18">
        <f t="shared" ref="C109" si="113">C44</f>
        <v>0</v>
      </c>
      <c r="D109" s="18">
        <f>D43</f>
        <v>0</v>
      </c>
      <c r="E109" s="18">
        <f t="shared" ref="E109:O109" si="114">E43</f>
        <v>0</v>
      </c>
      <c r="F109" s="18">
        <f t="shared" si="114"/>
        <v>0</v>
      </c>
      <c r="G109" s="18">
        <f t="shared" si="114"/>
        <v>0</v>
      </c>
      <c r="H109" s="18">
        <f t="shared" si="114"/>
        <v>0</v>
      </c>
      <c r="I109" s="18">
        <f t="shared" si="114"/>
        <v>0</v>
      </c>
      <c r="J109" s="18">
        <f t="shared" si="114"/>
        <v>0</v>
      </c>
      <c r="K109" s="18">
        <f t="shared" si="114"/>
        <v>0</v>
      </c>
      <c r="L109" s="18">
        <f t="shared" si="114"/>
        <v>0</v>
      </c>
      <c r="M109" s="18">
        <f t="shared" si="114"/>
        <v>0</v>
      </c>
      <c r="N109" s="18">
        <f t="shared" si="114"/>
        <v>0</v>
      </c>
      <c r="O109" s="18">
        <f t="shared" si="114"/>
        <v>0</v>
      </c>
    </row>
    <row r="110" spans="1:15" x14ac:dyDescent="0.2">
      <c r="A110" s="2" t="s">
        <v>29</v>
      </c>
      <c r="B110" s="12">
        <f>SUM(B107:B109)</f>
        <v>0</v>
      </c>
      <c r="C110" s="12">
        <f t="shared" ref="C110:D110" si="115">SUM(C107:C109)</f>
        <v>0</v>
      </c>
      <c r="D110" s="12">
        <f t="shared" si="115"/>
        <v>0</v>
      </c>
      <c r="E110" s="12">
        <f t="shared" ref="E110:O110" si="116">SUM(E107:E109)</f>
        <v>0</v>
      </c>
      <c r="F110" s="12">
        <f t="shared" si="116"/>
        <v>0</v>
      </c>
      <c r="G110" s="12">
        <f t="shared" si="116"/>
        <v>0</v>
      </c>
      <c r="H110" s="12">
        <f t="shared" si="116"/>
        <v>0</v>
      </c>
      <c r="I110" s="12">
        <f t="shared" si="116"/>
        <v>0</v>
      </c>
      <c r="J110" s="12">
        <f t="shared" si="116"/>
        <v>0</v>
      </c>
      <c r="K110" s="12">
        <f t="shared" si="116"/>
        <v>0</v>
      </c>
      <c r="L110" s="12">
        <f t="shared" si="116"/>
        <v>0</v>
      </c>
      <c r="M110" s="12">
        <f t="shared" si="116"/>
        <v>0</v>
      </c>
      <c r="N110" s="12">
        <f t="shared" si="116"/>
        <v>0</v>
      </c>
      <c r="O110" s="12">
        <f t="shared" si="116"/>
        <v>0</v>
      </c>
    </row>
    <row r="111" spans="1:15" x14ac:dyDescent="0.2">
      <c r="A111" s="2" t="s">
        <v>30</v>
      </c>
      <c r="B111" s="12">
        <f t="shared" ref="B111:D111" si="117">B106-B110</f>
        <v>0</v>
      </c>
      <c r="C111" s="12">
        <f t="shared" si="117"/>
        <v>0</v>
      </c>
      <c r="D111" s="12">
        <f t="shared" si="117"/>
        <v>0</v>
      </c>
      <c r="E111" s="12">
        <f t="shared" ref="E111:O111" si="118">E106-E110</f>
        <v>0</v>
      </c>
      <c r="F111" s="12">
        <f t="shared" si="118"/>
        <v>0</v>
      </c>
      <c r="G111" s="12">
        <f t="shared" si="118"/>
        <v>0</v>
      </c>
      <c r="H111" s="12">
        <f t="shared" si="118"/>
        <v>0</v>
      </c>
      <c r="I111" s="12">
        <f t="shared" si="118"/>
        <v>0</v>
      </c>
      <c r="J111" s="12">
        <f t="shared" si="118"/>
        <v>0</v>
      </c>
      <c r="K111" s="12">
        <f t="shared" si="118"/>
        <v>0</v>
      </c>
      <c r="L111" s="12">
        <f t="shared" si="118"/>
        <v>0</v>
      </c>
      <c r="M111" s="12">
        <f t="shared" si="118"/>
        <v>0</v>
      </c>
      <c r="N111" s="12">
        <f t="shared" si="118"/>
        <v>0</v>
      </c>
      <c r="O111" s="12">
        <f t="shared" si="118"/>
        <v>0</v>
      </c>
    </row>
    <row r="112" spans="1:15" x14ac:dyDescent="0.2">
      <c r="A112" s="23" t="s">
        <v>31</v>
      </c>
      <c r="B112" s="19" t="str">
        <f t="shared" ref="B112:D112" si="119">IF(B106-B110&gt;0,B106-B110,"")</f>
        <v/>
      </c>
      <c r="C112" s="19" t="str">
        <f t="shared" si="119"/>
        <v/>
      </c>
      <c r="D112" s="19" t="str">
        <f t="shared" si="119"/>
        <v/>
      </c>
      <c r="E112" s="19" t="str">
        <f t="shared" ref="E112:O112" si="120">IF(E106-E110&gt;0,E106-E110,"")</f>
        <v/>
      </c>
      <c r="F112" s="19" t="str">
        <f t="shared" si="120"/>
        <v/>
      </c>
      <c r="G112" s="19" t="str">
        <f t="shared" si="120"/>
        <v/>
      </c>
      <c r="H112" s="19" t="str">
        <f t="shared" si="120"/>
        <v/>
      </c>
      <c r="I112" s="19" t="str">
        <f t="shared" si="120"/>
        <v/>
      </c>
      <c r="J112" s="19" t="str">
        <f t="shared" si="120"/>
        <v/>
      </c>
      <c r="K112" s="19" t="str">
        <f t="shared" si="120"/>
        <v/>
      </c>
      <c r="L112" s="19" t="str">
        <f t="shared" si="120"/>
        <v/>
      </c>
      <c r="M112" s="19" t="str">
        <f t="shared" si="120"/>
        <v/>
      </c>
      <c r="N112" s="19" t="str">
        <f t="shared" si="120"/>
        <v/>
      </c>
      <c r="O112" s="19" t="str">
        <f t="shared" si="120"/>
        <v/>
      </c>
    </row>
    <row r="113" spans="1:15" x14ac:dyDescent="0.2">
      <c r="A113" s="23" t="s">
        <v>32</v>
      </c>
      <c r="B113" s="19" t="str">
        <f t="shared" ref="B113:D113" si="121">IF(B106-B110&lt;0,-B106+B110,"")</f>
        <v/>
      </c>
      <c r="C113" s="19" t="str">
        <f t="shared" si="121"/>
        <v/>
      </c>
      <c r="D113" s="19" t="str">
        <f t="shared" si="121"/>
        <v/>
      </c>
      <c r="E113" s="19" t="str">
        <f t="shared" ref="E113:O113" si="122">IF(E106-E110&lt;0,-E106+E110,"")</f>
        <v/>
      </c>
      <c r="F113" s="19" t="str">
        <f t="shared" si="122"/>
        <v/>
      </c>
      <c r="G113" s="19" t="str">
        <f t="shared" si="122"/>
        <v/>
      </c>
      <c r="H113" s="19" t="str">
        <f t="shared" si="122"/>
        <v/>
      </c>
      <c r="I113" s="19" t="str">
        <f t="shared" si="122"/>
        <v/>
      </c>
      <c r="J113" s="19" t="str">
        <f t="shared" si="122"/>
        <v/>
      </c>
      <c r="K113" s="19" t="str">
        <f t="shared" si="122"/>
        <v/>
      </c>
      <c r="L113" s="19" t="str">
        <f t="shared" si="122"/>
        <v/>
      </c>
      <c r="M113" s="19" t="str">
        <f t="shared" si="122"/>
        <v/>
      </c>
      <c r="N113" s="19" t="str">
        <f t="shared" si="122"/>
        <v/>
      </c>
      <c r="O113" s="19" t="str">
        <f t="shared" si="122"/>
        <v/>
      </c>
    </row>
    <row r="114" spans="1:15" x14ac:dyDescent="0.2">
      <c r="A114" s="2" t="s">
        <v>33</v>
      </c>
      <c r="B114" s="12">
        <f t="shared" ref="B114:D114" si="123">B99+B111</f>
        <v>0</v>
      </c>
      <c r="C114" s="12">
        <f t="shared" si="123"/>
        <v>0</v>
      </c>
      <c r="D114" s="12">
        <f t="shared" si="123"/>
        <v>0</v>
      </c>
      <c r="E114" s="12">
        <f t="shared" ref="E114:O114" si="124">E99+E111</f>
        <v>0</v>
      </c>
      <c r="F114" s="12">
        <f t="shared" si="124"/>
        <v>0</v>
      </c>
      <c r="G114" s="12">
        <f t="shared" si="124"/>
        <v>0</v>
      </c>
      <c r="H114" s="12">
        <f t="shared" si="124"/>
        <v>0</v>
      </c>
      <c r="I114" s="12">
        <f t="shared" si="124"/>
        <v>0</v>
      </c>
      <c r="J114" s="12">
        <f t="shared" si="124"/>
        <v>0</v>
      </c>
      <c r="K114" s="12">
        <f t="shared" si="124"/>
        <v>0</v>
      </c>
      <c r="L114" s="12">
        <f t="shared" si="124"/>
        <v>0</v>
      </c>
      <c r="M114" s="12">
        <f t="shared" si="124"/>
        <v>0</v>
      </c>
      <c r="N114" s="12">
        <f t="shared" si="124"/>
        <v>0</v>
      </c>
      <c r="O114" s="12">
        <f t="shared" si="124"/>
        <v>0</v>
      </c>
    </row>
    <row r="115" spans="1:15" x14ac:dyDescent="0.2">
      <c r="A115" s="23" t="s">
        <v>34</v>
      </c>
      <c r="B115" s="19" t="str">
        <f t="shared" ref="B115:D115" si="125">IF(B99+B111&gt;0,B99+B111,"")</f>
        <v/>
      </c>
      <c r="C115" s="19" t="str">
        <f t="shared" si="125"/>
        <v/>
      </c>
      <c r="D115" s="19" t="str">
        <f t="shared" si="125"/>
        <v/>
      </c>
      <c r="E115" s="19" t="str">
        <f t="shared" ref="E115:O115" si="126">IF(E99+E111&gt;0,E99+E111,"")</f>
        <v/>
      </c>
      <c r="F115" s="19" t="str">
        <f t="shared" si="126"/>
        <v/>
      </c>
      <c r="G115" s="19" t="str">
        <f t="shared" si="126"/>
        <v/>
      </c>
      <c r="H115" s="19" t="str">
        <f t="shared" si="126"/>
        <v/>
      </c>
      <c r="I115" s="19" t="str">
        <f t="shared" si="126"/>
        <v/>
      </c>
      <c r="J115" s="19" t="str">
        <f t="shared" si="126"/>
        <v/>
      </c>
      <c r="K115" s="19" t="str">
        <f t="shared" si="126"/>
        <v/>
      </c>
      <c r="L115" s="19" t="str">
        <f t="shared" si="126"/>
        <v/>
      </c>
      <c r="M115" s="19" t="str">
        <f t="shared" si="126"/>
        <v/>
      </c>
      <c r="N115" s="19" t="str">
        <f t="shared" si="126"/>
        <v/>
      </c>
      <c r="O115" s="19" t="str">
        <f t="shared" si="126"/>
        <v/>
      </c>
    </row>
    <row r="116" spans="1:15" x14ac:dyDescent="0.2">
      <c r="A116" s="23" t="s">
        <v>35</v>
      </c>
      <c r="B116" s="19" t="str">
        <f t="shared" ref="B116:D116" si="127">IF(B99+B111&lt;0,-B99-B111,"")</f>
        <v/>
      </c>
      <c r="C116" s="19" t="str">
        <f t="shared" si="127"/>
        <v/>
      </c>
      <c r="D116" s="19" t="str">
        <f t="shared" si="127"/>
        <v/>
      </c>
      <c r="E116" s="19" t="str">
        <f t="shared" ref="E116:O116" si="128">IF(E99+E111&lt;0,-E99-E111,"")</f>
        <v/>
      </c>
      <c r="F116" s="19" t="str">
        <f t="shared" si="128"/>
        <v/>
      </c>
      <c r="G116" s="19" t="str">
        <f t="shared" si="128"/>
        <v/>
      </c>
      <c r="H116" s="19" t="str">
        <f t="shared" si="128"/>
        <v/>
      </c>
      <c r="I116" s="19" t="str">
        <f t="shared" si="128"/>
        <v/>
      </c>
      <c r="J116" s="19" t="str">
        <f t="shared" si="128"/>
        <v/>
      </c>
      <c r="K116" s="19" t="str">
        <f t="shared" si="128"/>
        <v/>
      </c>
      <c r="L116" s="19" t="str">
        <f t="shared" si="128"/>
        <v/>
      </c>
      <c r="M116" s="19" t="str">
        <f t="shared" si="128"/>
        <v/>
      </c>
      <c r="N116" s="19" t="str">
        <f t="shared" si="128"/>
        <v/>
      </c>
      <c r="O116" s="19" t="str">
        <f t="shared" si="128"/>
        <v/>
      </c>
    </row>
    <row r="117" spans="1:15" x14ac:dyDescent="0.2">
      <c r="A117" s="2" t="s">
        <v>169</v>
      </c>
      <c r="B117" s="94">
        <v>0</v>
      </c>
      <c r="C117" s="94">
        <v>0</v>
      </c>
      <c r="D117" s="94">
        <v>0</v>
      </c>
      <c r="E117" s="94">
        <v>0</v>
      </c>
      <c r="F117" s="94">
        <v>0</v>
      </c>
      <c r="G117" s="94">
        <v>0</v>
      </c>
      <c r="H117" s="94">
        <v>0</v>
      </c>
      <c r="I117" s="94">
        <v>0</v>
      </c>
      <c r="J117" s="94">
        <v>0</v>
      </c>
      <c r="K117" s="94">
        <v>0</v>
      </c>
      <c r="L117" s="94">
        <v>0</v>
      </c>
      <c r="M117" s="94">
        <v>0</v>
      </c>
      <c r="N117" s="94">
        <v>0</v>
      </c>
      <c r="O117" s="94">
        <v>0</v>
      </c>
    </row>
    <row r="118" spans="1:15" x14ac:dyDescent="0.2">
      <c r="A118" s="2" t="s">
        <v>170</v>
      </c>
      <c r="B118" s="94">
        <v>0</v>
      </c>
      <c r="C118" s="94">
        <v>0</v>
      </c>
      <c r="D118" s="94">
        <v>0</v>
      </c>
      <c r="E118" s="94">
        <v>0</v>
      </c>
      <c r="F118" s="94">
        <v>0</v>
      </c>
      <c r="G118" s="94">
        <v>0</v>
      </c>
      <c r="H118" s="94">
        <v>0</v>
      </c>
      <c r="I118" s="94">
        <v>0</v>
      </c>
      <c r="J118" s="94">
        <v>0</v>
      </c>
      <c r="K118" s="94">
        <v>0</v>
      </c>
      <c r="L118" s="94">
        <v>0</v>
      </c>
      <c r="M118" s="94">
        <v>0</v>
      </c>
      <c r="N118" s="94">
        <v>0</v>
      </c>
      <c r="O118" s="94">
        <v>0</v>
      </c>
    </row>
    <row r="119" spans="1:15" x14ac:dyDescent="0.2">
      <c r="A119" s="2" t="s">
        <v>36</v>
      </c>
      <c r="B119" s="94">
        <f t="shared" ref="B119:D119" si="129">B117-B118</f>
        <v>0</v>
      </c>
      <c r="C119" s="94">
        <f t="shared" si="129"/>
        <v>0</v>
      </c>
      <c r="D119" s="94">
        <f t="shared" si="129"/>
        <v>0</v>
      </c>
      <c r="E119" s="94">
        <f t="shared" ref="E119:O119" si="130">E117-E118</f>
        <v>0</v>
      </c>
      <c r="F119" s="94">
        <f t="shared" si="130"/>
        <v>0</v>
      </c>
      <c r="G119" s="94">
        <f t="shared" si="130"/>
        <v>0</v>
      </c>
      <c r="H119" s="94">
        <f t="shared" si="130"/>
        <v>0</v>
      </c>
      <c r="I119" s="94">
        <f t="shared" si="130"/>
        <v>0</v>
      </c>
      <c r="J119" s="94">
        <f t="shared" si="130"/>
        <v>0</v>
      </c>
      <c r="K119" s="94">
        <f t="shared" si="130"/>
        <v>0</v>
      </c>
      <c r="L119" s="94">
        <f t="shared" si="130"/>
        <v>0</v>
      </c>
      <c r="M119" s="94">
        <f t="shared" si="130"/>
        <v>0</v>
      </c>
      <c r="N119" s="94">
        <f t="shared" si="130"/>
        <v>0</v>
      </c>
      <c r="O119" s="94">
        <f t="shared" si="130"/>
        <v>0</v>
      </c>
    </row>
    <row r="120" spans="1:15" x14ac:dyDescent="0.2">
      <c r="A120" s="23" t="s">
        <v>37</v>
      </c>
      <c r="B120" s="19" t="str">
        <f t="shared" ref="B120:D120" si="131">IF(B117-B118&gt;0,B117-B118,"")</f>
        <v/>
      </c>
      <c r="C120" s="19" t="str">
        <f t="shared" si="131"/>
        <v/>
      </c>
      <c r="D120" s="19" t="str">
        <f t="shared" si="131"/>
        <v/>
      </c>
      <c r="E120" s="19" t="str">
        <f t="shared" ref="E120:O120" si="132">IF(E117-E118&gt;0,E117-E118,"")</f>
        <v/>
      </c>
      <c r="F120" s="19" t="str">
        <f t="shared" si="132"/>
        <v/>
      </c>
      <c r="G120" s="19" t="str">
        <f t="shared" si="132"/>
        <v/>
      </c>
      <c r="H120" s="19" t="str">
        <f t="shared" si="132"/>
        <v/>
      </c>
      <c r="I120" s="19" t="str">
        <f t="shared" si="132"/>
        <v/>
      </c>
      <c r="J120" s="19" t="str">
        <f t="shared" si="132"/>
        <v/>
      </c>
      <c r="K120" s="19" t="str">
        <f t="shared" si="132"/>
        <v/>
      </c>
      <c r="L120" s="19" t="str">
        <f t="shared" si="132"/>
        <v/>
      </c>
      <c r="M120" s="19" t="str">
        <f t="shared" si="132"/>
        <v/>
      </c>
      <c r="N120" s="19" t="str">
        <f t="shared" si="132"/>
        <v/>
      </c>
      <c r="O120" s="19" t="str">
        <f t="shared" si="132"/>
        <v/>
      </c>
    </row>
    <row r="121" spans="1:15" x14ac:dyDescent="0.2">
      <c r="A121" s="23" t="s">
        <v>38</v>
      </c>
      <c r="B121" s="19" t="str">
        <f t="shared" ref="B121:D121" si="133">IF(B117-B118&lt;0,-B117+B118,"")</f>
        <v/>
      </c>
      <c r="C121" s="19" t="str">
        <f t="shared" si="133"/>
        <v/>
      </c>
      <c r="D121" s="19" t="str">
        <f t="shared" si="133"/>
        <v/>
      </c>
      <c r="E121" s="19" t="str">
        <f t="shared" ref="E121:O121" si="134">IF(E117-E118&lt;0,-E117+E118,"")</f>
        <v/>
      </c>
      <c r="F121" s="19" t="str">
        <f t="shared" si="134"/>
        <v/>
      </c>
      <c r="G121" s="19" t="str">
        <f t="shared" si="134"/>
        <v/>
      </c>
      <c r="H121" s="19" t="str">
        <f t="shared" si="134"/>
        <v/>
      </c>
      <c r="I121" s="19" t="str">
        <f t="shared" si="134"/>
        <v/>
      </c>
      <c r="J121" s="19" t="str">
        <f t="shared" si="134"/>
        <v/>
      </c>
      <c r="K121" s="19" t="str">
        <f t="shared" si="134"/>
        <v/>
      </c>
      <c r="L121" s="19" t="str">
        <f t="shared" si="134"/>
        <v/>
      </c>
      <c r="M121" s="19" t="str">
        <f t="shared" si="134"/>
        <v/>
      </c>
      <c r="N121" s="19" t="str">
        <f t="shared" si="134"/>
        <v/>
      </c>
      <c r="O121" s="19" t="str">
        <f t="shared" si="134"/>
        <v/>
      </c>
    </row>
    <row r="122" spans="1:15" x14ac:dyDescent="0.2">
      <c r="A122" s="2" t="s">
        <v>39</v>
      </c>
      <c r="B122" s="12">
        <f t="shared" ref="B122:D122" si="135">B85+B106+B117</f>
        <v>0</v>
      </c>
      <c r="C122" s="12">
        <f t="shared" si="135"/>
        <v>0</v>
      </c>
      <c r="D122" s="12">
        <f t="shared" si="135"/>
        <v>0</v>
      </c>
      <c r="E122" s="12">
        <f t="shared" ref="E122:O122" si="136">E85+E106+E117</f>
        <v>0</v>
      </c>
      <c r="F122" s="12">
        <f t="shared" si="136"/>
        <v>0</v>
      </c>
      <c r="G122" s="12">
        <f t="shared" si="136"/>
        <v>0</v>
      </c>
      <c r="H122" s="12">
        <f t="shared" si="136"/>
        <v>0</v>
      </c>
      <c r="I122" s="12">
        <f t="shared" si="136"/>
        <v>0</v>
      </c>
      <c r="J122" s="12">
        <f t="shared" si="136"/>
        <v>0</v>
      </c>
      <c r="K122" s="12">
        <f t="shared" si="136"/>
        <v>0</v>
      </c>
      <c r="L122" s="12">
        <f t="shared" si="136"/>
        <v>0</v>
      </c>
      <c r="M122" s="12">
        <f t="shared" si="136"/>
        <v>0</v>
      </c>
      <c r="N122" s="12">
        <f t="shared" si="136"/>
        <v>0</v>
      </c>
      <c r="O122" s="12">
        <f t="shared" si="136"/>
        <v>0</v>
      </c>
    </row>
    <row r="123" spans="1:15" x14ac:dyDescent="0.2">
      <c r="A123" s="2" t="s">
        <v>40</v>
      </c>
      <c r="B123" s="12">
        <f t="shared" ref="B123:D123" si="137">B98+B110+B118</f>
        <v>0</v>
      </c>
      <c r="C123" s="12">
        <f t="shared" si="137"/>
        <v>0</v>
      </c>
      <c r="D123" s="12">
        <f t="shared" si="137"/>
        <v>0</v>
      </c>
      <c r="E123" s="12">
        <f t="shared" ref="E123:O123" si="138">E98+E110+E118</f>
        <v>0</v>
      </c>
      <c r="F123" s="12">
        <f t="shared" si="138"/>
        <v>0</v>
      </c>
      <c r="G123" s="12">
        <f t="shared" si="138"/>
        <v>0</v>
      </c>
      <c r="H123" s="12">
        <f t="shared" si="138"/>
        <v>0</v>
      </c>
      <c r="I123" s="12">
        <f t="shared" si="138"/>
        <v>0</v>
      </c>
      <c r="J123" s="12">
        <f t="shared" si="138"/>
        <v>0</v>
      </c>
      <c r="K123" s="12">
        <f t="shared" si="138"/>
        <v>0</v>
      </c>
      <c r="L123" s="12">
        <f t="shared" si="138"/>
        <v>0</v>
      </c>
      <c r="M123" s="12">
        <f t="shared" si="138"/>
        <v>0</v>
      </c>
      <c r="N123" s="12">
        <f t="shared" si="138"/>
        <v>0</v>
      </c>
      <c r="O123" s="12">
        <f t="shared" si="138"/>
        <v>0</v>
      </c>
    </row>
    <row r="124" spans="1:15" x14ac:dyDescent="0.2">
      <c r="A124" s="2" t="s">
        <v>41</v>
      </c>
      <c r="B124" s="12">
        <f t="shared" ref="B124:D124" si="139">B122-B123</f>
        <v>0</v>
      </c>
      <c r="C124" s="12">
        <f t="shared" si="139"/>
        <v>0</v>
      </c>
      <c r="D124" s="12">
        <f t="shared" si="139"/>
        <v>0</v>
      </c>
      <c r="E124" s="12">
        <f t="shared" ref="E124:O124" si="140">E122-E123</f>
        <v>0</v>
      </c>
      <c r="F124" s="12">
        <f t="shared" si="140"/>
        <v>0</v>
      </c>
      <c r="G124" s="12">
        <f t="shared" si="140"/>
        <v>0</v>
      </c>
      <c r="H124" s="12">
        <f t="shared" si="140"/>
        <v>0</v>
      </c>
      <c r="I124" s="12">
        <f t="shared" si="140"/>
        <v>0</v>
      </c>
      <c r="J124" s="12">
        <f t="shared" si="140"/>
        <v>0</v>
      </c>
      <c r="K124" s="12">
        <f t="shared" si="140"/>
        <v>0</v>
      </c>
      <c r="L124" s="12">
        <f t="shared" si="140"/>
        <v>0</v>
      </c>
      <c r="M124" s="12">
        <f t="shared" si="140"/>
        <v>0</v>
      </c>
      <c r="N124" s="12">
        <f t="shared" si="140"/>
        <v>0</v>
      </c>
      <c r="O124" s="12">
        <f t="shared" si="140"/>
        <v>0</v>
      </c>
    </row>
    <row r="125" spans="1:15" x14ac:dyDescent="0.2">
      <c r="A125" s="23" t="s">
        <v>42</v>
      </c>
      <c r="B125" s="19" t="str">
        <f t="shared" ref="B125:D125" si="141">IF(B122-B123&gt;0,B122-B123,"")</f>
        <v/>
      </c>
      <c r="C125" s="19" t="str">
        <f t="shared" si="141"/>
        <v/>
      </c>
      <c r="D125" s="19" t="str">
        <f t="shared" si="141"/>
        <v/>
      </c>
      <c r="E125" s="19" t="str">
        <f t="shared" ref="E125:O125" si="142">IF(E122-E123&gt;0,E122-E123,"")</f>
        <v/>
      </c>
      <c r="F125" s="19" t="str">
        <f t="shared" si="142"/>
        <v/>
      </c>
      <c r="G125" s="19" t="str">
        <f t="shared" si="142"/>
        <v/>
      </c>
      <c r="H125" s="19" t="str">
        <f t="shared" si="142"/>
        <v/>
      </c>
      <c r="I125" s="19" t="str">
        <f t="shared" si="142"/>
        <v/>
      </c>
      <c r="J125" s="19" t="str">
        <f t="shared" si="142"/>
        <v/>
      </c>
      <c r="K125" s="19" t="str">
        <f t="shared" si="142"/>
        <v/>
      </c>
      <c r="L125" s="19" t="str">
        <f t="shared" si="142"/>
        <v/>
      </c>
      <c r="M125" s="19" t="str">
        <f t="shared" si="142"/>
        <v/>
      </c>
      <c r="N125" s="19" t="str">
        <f t="shared" si="142"/>
        <v/>
      </c>
      <c r="O125" s="19" t="str">
        <f t="shared" si="142"/>
        <v/>
      </c>
    </row>
    <row r="126" spans="1:15" x14ac:dyDescent="0.2">
      <c r="A126" s="23" t="s">
        <v>43</v>
      </c>
      <c r="B126" s="19" t="str">
        <f t="shared" ref="B126:D126" si="143">IF(B122-B123&lt;0,-B122+B123,"")</f>
        <v/>
      </c>
      <c r="C126" s="19" t="str">
        <f t="shared" si="143"/>
        <v/>
      </c>
      <c r="D126" s="19" t="str">
        <f t="shared" si="143"/>
        <v/>
      </c>
      <c r="E126" s="19" t="str">
        <f t="shared" ref="E126:O126" si="144">IF(E122-E123&lt;0,-E122+E123,"")</f>
        <v/>
      </c>
      <c r="F126" s="19" t="str">
        <f t="shared" si="144"/>
        <v/>
      </c>
      <c r="G126" s="19" t="str">
        <f t="shared" si="144"/>
        <v/>
      </c>
      <c r="H126" s="19" t="str">
        <f t="shared" si="144"/>
        <v/>
      </c>
      <c r="I126" s="19" t="str">
        <f t="shared" si="144"/>
        <v/>
      </c>
      <c r="J126" s="19" t="str">
        <f t="shared" si="144"/>
        <v/>
      </c>
      <c r="K126" s="19" t="str">
        <f t="shared" si="144"/>
        <v/>
      </c>
      <c r="L126" s="19" t="str">
        <f t="shared" si="144"/>
        <v/>
      </c>
      <c r="M126" s="19" t="str">
        <f t="shared" si="144"/>
        <v/>
      </c>
      <c r="N126" s="19" t="str">
        <f t="shared" si="144"/>
        <v/>
      </c>
      <c r="O126" s="19" t="str">
        <f t="shared" si="144"/>
        <v/>
      </c>
    </row>
    <row r="127" spans="1:15" x14ac:dyDescent="0.2">
      <c r="A127" s="23" t="s">
        <v>54</v>
      </c>
      <c r="B127" s="18">
        <f>B62</f>
        <v>0</v>
      </c>
      <c r="C127" s="18">
        <f t="shared" ref="C127:D127" si="145">C62</f>
        <v>0</v>
      </c>
      <c r="D127" s="18">
        <f t="shared" si="145"/>
        <v>0</v>
      </c>
      <c r="E127" s="18">
        <f t="shared" ref="E127:O127" si="146">E62</f>
        <v>0</v>
      </c>
      <c r="F127" s="18">
        <f t="shared" si="146"/>
        <v>0</v>
      </c>
      <c r="G127" s="18">
        <f t="shared" si="146"/>
        <v>0</v>
      </c>
      <c r="H127" s="18">
        <f t="shared" si="146"/>
        <v>0</v>
      </c>
      <c r="I127" s="18">
        <f t="shared" si="146"/>
        <v>0</v>
      </c>
      <c r="J127" s="18">
        <f t="shared" si="146"/>
        <v>0</v>
      </c>
      <c r="K127" s="18">
        <f t="shared" si="146"/>
        <v>0</v>
      </c>
      <c r="L127" s="18">
        <f t="shared" si="146"/>
        <v>0</v>
      </c>
      <c r="M127" s="18">
        <f t="shared" si="146"/>
        <v>0</v>
      </c>
      <c r="N127" s="18">
        <f t="shared" si="146"/>
        <v>0</v>
      </c>
      <c r="O127" s="18">
        <f t="shared" si="146"/>
        <v>0</v>
      </c>
    </row>
    <row r="128" spans="1:15" ht="25.5" x14ac:dyDescent="0.2">
      <c r="A128" s="23" t="s">
        <v>132</v>
      </c>
      <c r="B128" s="18">
        <f>B63</f>
        <v>0</v>
      </c>
      <c r="C128" s="18">
        <f t="shared" ref="C128:D128" si="147">C63</f>
        <v>0</v>
      </c>
      <c r="D128" s="18">
        <f t="shared" si="147"/>
        <v>0</v>
      </c>
      <c r="E128" s="18">
        <f t="shared" ref="E128:O128" si="148">E63</f>
        <v>0</v>
      </c>
      <c r="F128" s="18">
        <f t="shared" si="148"/>
        <v>0</v>
      </c>
      <c r="G128" s="18">
        <f t="shared" si="148"/>
        <v>0</v>
      </c>
      <c r="H128" s="18">
        <f t="shared" si="148"/>
        <v>0</v>
      </c>
      <c r="I128" s="18">
        <f t="shared" si="148"/>
        <v>0</v>
      </c>
      <c r="J128" s="18">
        <f t="shared" si="148"/>
        <v>0</v>
      </c>
      <c r="K128" s="18">
        <f t="shared" si="148"/>
        <v>0</v>
      </c>
      <c r="L128" s="18">
        <f t="shared" si="148"/>
        <v>0</v>
      </c>
      <c r="M128" s="18">
        <f t="shared" si="148"/>
        <v>0</v>
      </c>
      <c r="N128" s="18">
        <f t="shared" si="148"/>
        <v>0</v>
      </c>
      <c r="O128" s="18">
        <f t="shared" si="148"/>
        <v>0</v>
      </c>
    </row>
    <row r="129" spans="1:16" x14ac:dyDescent="0.2">
      <c r="A129" s="2" t="s">
        <v>44</v>
      </c>
      <c r="B129" s="12">
        <f>B124-B127-B128</f>
        <v>0</v>
      </c>
      <c r="C129" s="12">
        <f t="shared" ref="C129:O129" si="149">C124-C127-C128</f>
        <v>0</v>
      </c>
      <c r="D129" s="12">
        <f t="shared" si="149"/>
        <v>0</v>
      </c>
      <c r="E129" s="12">
        <f t="shared" si="149"/>
        <v>0</v>
      </c>
      <c r="F129" s="12">
        <f t="shared" si="149"/>
        <v>0</v>
      </c>
      <c r="G129" s="12">
        <f t="shared" si="149"/>
        <v>0</v>
      </c>
      <c r="H129" s="12">
        <f t="shared" si="149"/>
        <v>0</v>
      </c>
      <c r="I129" s="12">
        <f t="shared" si="149"/>
        <v>0</v>
      </c>
      <c r="J129" s="12">
        <f t="shared" si="149"/>
        <v>0</v>
      </c>
      <c r="K129" s="12">
        <f t="shared" si="149"/>
        <v>0</v>
      </c>
      <c r="L129" s="12">
        <f t="shared" si="149"/>
        <v>0</v>
      </c>
      <c r="M129" s="12">
        <f t="shared" si="149"/>
        <v>0</v>
      </c>
      <c r="N129" s="12">
        <f t="shared" si="149"/>
        <v>0</v>
      </c>
      <c r="O129" s="12">
        <f t="shared" si="149"/>
        <v>0</v>
      </c>
    </row>
    <row r="130" spans="1:16" x14ac:dyDescent="0.2">
      <c r="A130" s="23" t="s">
        <v>45</v>
      </c>
      <c r="B130" s="19">
        <f>IF(B129&gt;=0,B129,"")</f>
        <v>0</v>
      </c>
      <c r="C130" s="19">
        <f t="shared" ref="C130:O130" si="150">IF(C129&gt;=0,C129,"")</f>
        <v>0</v>
      </c>
      <c r="D130" s="19">
        <f t="shared" si="150"/>
        <v>0</v>
      </c>
      <c r="E130" s="19">
        <f t="shared" si="150"/>
        <v>0</v>
      </c>
      <c r="F130" s="19">
        <f t="shared" si="150"/>
        <v>0</v>
      </c>
      <c r="G130" s="19">
        <f t="shared" si="150"/>
        <v>0</v>
      </c>
      <c r="H130" s="19">
        <f t="shared" si="150"/>
        <v>0</v>
      </c>
      <c r="I130" s="19">
        <f t="shared" si="150"/>
        <v>0</v>
      </c>
      <c r="J130" s="19">
        <f t="shared" si="150"/>
        <v>0</v>
      </c>
      <c r="K130" s="19">
        <f t="shared" si="150"/>
        <v>0</v>
      </c>
      <c r="L130" s="19">
        <f t="shared" si="150"/>
        <v>0</v>
      </c>
      <c r="M130" s="19">
        <f t="shared" si="150"/>
        <v>0</v>
      </c>
      <c r="N130" s="19">
        <f t="shared" si="150"/>
        <v>0</v>
      </c>
      <c r="O130" s="19">
        <f t="shared" si="150"/>
        <v>0</v>
      </c>
    </row>
    <row r="131" spans="1:16" x14ac:dyDescent="0.2">
      <c r="A131" s="23" t="s">
        <v>46</v>
      </c>
      <c r="B131" s="19" t="str">
        <f>IF(B129&lt;0,-B129,"")</f>
        <v/>
      </c>
      <c r="C131" s="19" t="str">
        <f t="shared" ref="C131:O131" si="151">IF(C129&lt;0,-C129,"")</f>
        <v/>
      </c>
      <c r="D131" s="19" t="str">
        <f t="shared" si="151"/>
        <v/>
      </c>
      <c r="E131" s="19" t="str">
        <f t="shared" si="151"/>
        <v/>
      </c>
      <c r="F131" s="19" t="str">
        <f t="shared" si="151"/>
        <v/>
      </c>
      <c r="G131" s="19" t="str">
        <f t="shared" si="151"/>
        <v/>
      </c>
      <c r="H131" s="19" t="str">
        <f t="shared" si="151"/>
        <v/>
      </c>
      <c r="I131" s="19" t="str">
        <f t="shared" si="151"/>
        <v/>
      </c>
      <c r="J131" s="19" t="str">
        <f t="shared" si="151"/>
        <v/>
      </c>
      <c r="K131" s="19" t="str">
        <f t="shared" si="151"/>
        <v/>
      </c>
      <c r="L131" s="19" t="str">
        <f t="shared" si="151"/>
        <v/>
      </c>
      <c r="M131" s="19" t="str">
        <f t="shared" si="151"/>
        <v/>
      </c>
      <c r="N131" s="19" t="str">
        <f t="shared" si="151"/>
        <v/>
      </c>
      <c r="O131" s="19" t="str">
        <f t="shared" si="151"/>
        <v/>
      </c>
    </row>
    <row r="132" spans="1:16" x14ac:dyDescent="0.2">
      <c r="E132" s="3"/>
      <c r="F132" s="3"/>
      <c r="G132" s="3"/>
      <c r="H132" s="3"/>
      <c r="I132" s="3"/>
      <c r="J132" s="3"/>
      <c r="K132" s="3"/>
      <c r="L132" s="3"/>
      <c r="M132" s="3"/>
      <c r="N132" s="3"/>
      <c r="O132" s="3"/>
      <c r="P132" s="303"/>
    </row>
    <row r="134" spans="1:16" ht="27" x14ac:dyDescent="0.2">
      <c r="A134" s="367" t="s">
        <v>171</v>
      </c>
    </row>
  </sheetData>
  <mergeCells count="9">
    <mergeCell ref="E70:O70"/>
    <mergeCell ref="A68:O68"/>
    <mergeCell ref="A3:O3"/>
    <mergeCell ref="A4:D4"/>
    <mergeCell ref="A1:N1"/>
    <mergeCell ref="E4:O4"/>
    <mergeCell ref="E5:O5"/>
    <mergeCell ref="A69:D69"/>
    <mergeCell ref="E69:O69"/>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124"/>
  <sheetViews>
    <sheetView workbookViewId="0">
      <selection activeCell="A6" sqref="A6"/>
    </sheetView>
  </sheetViews>
  <sheetFormatPr defaultColWidth="9.140625" defaultRowHeight="12.75" x14ac:dyDescent="0.2"/>
  <cols>
    <col min="1" max="1" width="37" style="15" customWidth="1"/>
    <col min="2" max="4" width="9.28515625" style="4" customWidth="1"/>
    <col min="5" max="14" width="9.28515625" style="25" customWidth="1"/>
    <col min="15" max="16384" width="9.140625" style="25"/>
  </cols>
  <sheetData>
    <row r="1" spans="1:15" s="22" customFormat="1" ht="18" x14ac:dyDescent="0.2">
      <c r="A1" s="438" t="s">
        <v>283</v>
      </c>
      <c r="B1" s="438"/>
      <c r="C1" s="438"/>
      <c r="D1" s="438"/>
      <c r="E1" s="438"/>
      <c r="F1" s="438"/>
      <c r="G1" s="438"/>
      <c r="H1" s="438"/>
      <c r="I1" s="438"/>
      <c r="J1" s="438"/>
      <c r="K1" s="438"/>
      <c r="L1" s="438"/>
      <c r="M1" s="438"/>
      <c r="N1" s="438"/>
      <c r="O1" s="438"/>
    </row>
    <row r="2" spans="1:15" s="22" customFormat="1" ht="35.1" customHeight="1" x14ac:dyDescent="0.2">
      <c r="A2" s="439" t="s">
        <v>275</v>
      </c>
      <c r="B2" s="439"/>
      <c r="C2" s="439"/>
      <c r="D2" s="439"/>
      <c r="E2" s="437" t="s">
        <v>277</v>
      </c>
      <c r="F2" s="437"/>
      <c r="G2" s="437"/>
      <c r="H2" s="437"/>
      <c r="I2" s="437"/>
      <c r="J2" s="437"/>
      <c r="K2" s="437"/>
      <c r="L2" s="437"/>
      <c r="M2" s="437"/>
      <c r="N2" s="437"/>
      <c r="O2" s="437"/>
    </row>
    <row r="3" spans="1:15" s="22" customFormat="1" ht="18" x14ac:dyDescent="0.2">
      <c r="A3" s="440"/>
      <c r="B3" s="440"/>
      <c r="C3" s="440"/>
      <c r="D3" s="440"/>
    </row>
    <row r="4" spans="1:15" s="87" customFormat="1" x14ac:dyDescent="0.2">
      <c r="A4" s="85" t="s">
        <v>279</v>
      </c>
      <c r="B4" s="86" t="s">
        <v>176</v>
      </c>
      <c r="C4" s="86" t="s">
        <v>177</v>
      </c>
      <c r="D4" s="86" t="s">
        <v>178</v>
      </c>
      <c r="E4" s="86">
        <v>1</v>
      </c>
      <c r="F4" s="86">
        <v>2</v>
      </c>
      <c r="G4" s="86">
        <v>3</v>
      </c>
      <c r="H4" s="86">
        <v>4</v>
      </c>
      <c r="I4" s="86">
        <v>5</v>
      </c>
      <c r="J4" s="86">
        <v>6</v>
      </c>
      <c r="K4" s="86">
        <v>7</v>
      </c>
      <c r="L4" s="86">
        <v>8</v>
      </c>
      <c r="M4" s="86">
        <v>9</v>
      </c>
      <c r="N4" s="86">
        <v>10</v>
      </c>
      <c r="O4" s="86">
        <v>11</v>
      </c>
    </row>
    <row r="5" spans="1:15" ht="25.5" x14ac:dyDescent="0.2">
      <c r="A5" s="23" t="s">
        <v>278</v>
      </c>
      <c r="B5" s="111" t="e">
        <f>CPP!B59/CPP!B7</f>
        <v>#DIV/0!</v>
      </c>
      <c r="C5" s="111" t="e">
        <f>CPP!C59/CPP!C7</f>
        <v>#DIV/0!</v>
      </c>
      <c r="D5" s="111" t="e">
        <f>CPP!D59/CPP!D7</f>
        <v>#DIV/0!</v>
      </c>
      <c r="E5" s="111" t="e">
        <f>CPP!E59/CPP!E7</f>
        <v>#DIV/0!</v>
      </c>
      <c r="F5" s="111" t="e">
        <f>CPP!F59/CPP!F7</f>
        <v>#DIV/0!</v>
      </c>
      <c r="G5" s="111" t="e">
        <f>CPP!G59/CPP!G7</f>
        <v>#DIV/0!</v>
      </c>
      <c r="H5" s="111" t="e">
        <f>CPP!H59/CPP!H7</f>
        <v>#DIV/0!</v>
      </c>
      <c r="I5" s="111" t="e">
        <f>CPP!I59/CPP!I7</f>
        <v>#DIV/0!</v>
      </c>
      <c r="J5" s="111" t="e">
        <f>CPP!J59/CPP!J7</f>
        <v>#DIV/0!</v>
      </c>
      <c r="K5" s="111" t="e">
        <f>CPP!K59/CPP!K7</f>
        <v>#DIV/0!</v>
      </c>
      <c r="L5" s="111" t="e">
        <f>CPP!L59/CPP!L7</f>
        <v>#DIV/0!</v>
      </c>
      <c r="M5" s="111" t="e">
        <f>CPP!M59/CPP!M7</f>
        <v>#DIV/0!</v>
      </c>
      <c r="N5" s="111" t="e">
        <f>CPP!N59/CPP!N7</f>
        <v>#DIV/0!</v>
      </c>
      <c r="O5" s="111" t="e">
        <f>CPP!O59/CPP!O7</f>
        <v>#DIV/0!</v>
      </c>
    </row>
    <row r="6" spans="1:15" ht="25.5" x14ac:dyDescent="0.2">
      <c r="A6" s="23" t="s">
        <v>280</v>
      </c>
      <c r="B6" s="111" t="e">
        <f>'Bilant FS'!B56/'Bilant FS'!B60</f>
        <v>#DIV/0!</v>
      </c>
      <c r="C6" s="111" t="e">
        <f>'Bilant FS'!C56/'Bilant FS'!C60</f>
        <v>#DIV/0!</v>
      </c>
      <c r="D6" s="111" t="e">
        <f>'Bilant FS'!D56/'Bilant FS'!D60</f>
        <v>#DIV/0!</v>
      </c>
      <c r="E6" s="111" t="e">
        <f>'Bilant FS'!E56/'Bilant FS'!E60</f>
        <v>#DIV/0!</v>
      </c>
      <c r="F6" s="111" t="e">
        <f>'Bilant FS'!F56/'Bilant FS'!F60</f>
        <v>#DIV/0!</v>
      </c>
      <c r="G6" s="111" t="e">
        <f>'Bilant FS'!G56/'Bilant FS'!G60</f>
        <v>#DIV/0!</v>
      </c>
      <c r="H6" s="111" t="e">
        <f>'Bilant FS'!H56/'Bilant FS'!H60</f>
        <v>#DIV/0!</v>
      </c>
      <c r="I6" s="111" t="e">
        <f>'Bilant FS'!I56/'Bilant FS'!I60</f>
        <v>#DIV/0!</v>
      </c>
      <c r="J6" s="111" t="e">
        <f>'Bilant FS'!J56/'Bilant FS'!J60</f>
        <v>#DIV/0!</v>
      </c>
      <c r="K6" s="111" t="e">
        <f>'Bilant FS'!K56/'Bilant FS'!K60</f>
        <v>#DIV/0!</v>
      </c>
      <c r="L6" s="111" t="e">
        <f>'Bilant FS'!L56/'Bilant FS'!L60</f>
        <v>#DIV/0!</v>
      </c>
      <c r="M6" s="111" t="e">
        <f>'Bilant FS'!M56/'Bilant FS'!M60</f>
        <v>#DIV/0!</v>
      </c>
      <c r="N6" s="111" t="e">
        <f>'Bilant FS'!N56/'Bilant FS'!N60</f>
        <v>#DIV/0!</v>
      </c>
      <c r="O6" s="111" t="e">
        <f>'Bilant FS'!O56/'Bilant FS'!O60</f>
        <v>#DIV/0!</v>
      </c>
    </row>
    <row r="7" spans="1:15" ht="25.5" x14ac:dyDescent="0.2">
      <c r="A7" s="23" t="s">
        <v>281</v>
      </c>
      <c r="B7" s="111" t="e">
        <f>'Bilant FS'!B53/('Bilant FS'!B11+'Bilant FS'!B18+'Bilant FS'!B19)</f>
        <v>#DIV/0!</v>
      </c>
      <c r="C7" s="111" t="e">
        <f>'Bilant FS'!C53/('Bilant FS'!C11+'Bilant FS'!C18+'Bilant FS'!C19)</f>
        <v>#DIV/0!</v>
      </c>
      <c r="D7" s="111" t="e">
        <f>'Bilant FS'!D53/('Bilant FS'!D11+'Bilant FS'!D18+'Bilant FS'!D19)</f>
        <v>#DIV/0!</v>
      </c>
      <c r="E7" s="111" t="e">
        <f>'Bilant FS'!E53/('Bilant FS'!E11+'Bilant FS'!E18+'Bilant FS'!E19)</f>
        <v>#DIV/0!</v>
      </c>
      <c r="F7" s="111" t="e">
        <f>'Bilant FS'!F53/('Bilant FS'!F11+'Bilant FS'!F18+'Bilant FS'!F19)</f>
        <v>#DIV/0!</v>
      </c>
      <c r="G7" s="111" t="e">
        <f>'Bilant FS'!G53/('Bilant FS'!G11+'Bilant FS'!G18+'Bilant FS'!G19)</f>
        <v>#DIV/0!</v>
      </c>
      <c r="H7" s="111" t="e">
        <f>'Bilant FS'!H53/('Bilant FS'!H11+'Bilant FS'!H18+'Bilant FS'!H19)</f>
        <v>#DIV/0!</v>
      </c>
      <c r="I7" s="111" t="e">
        <f>'Bilant FS'!I53/('Bilant FS'!I11+'Bilant FS'!I18+'Bilant FS'!I19)</f>
        <v>#DIV/0!</v>
      </c>
      <c r="J7" s="111" t="e">
        <f>'Bilant FS'!J53/('Bilant FS'!J11+'Bilant FS'!J18+'Bilant FS'!J19)</f>
        <v>#DIV/0!</v>
      </c>
      <c r="K7" s="111" t="e">
        <f>'Bilant FS'!K53/('Bilant FS'!K11+'Bilant FS'!K18+'Bilant FS'!K19)</f>
        <v>#DIV/0!</v>
      </c>
      <c r="L7" s="111" t="e">
        <f>'Bilant FS'!L53/('Bilant FS'!L11+'Bilant FS'!L18+'Bilant FS'!L19)</f>
        <v>#DIV/0!</v>
      </c>
      <c r="M7" s="111" t="e">
        <f>'Bilant FS'!M53/('Bilant FS'!M11+'Bilant FS'!M18+'Bilant FS'!M19)</f>
        <v>#DIV/0!</v>
      </c>
      <c r="N7" s="111" t="e">
        <f>'Bilant FS'!N53/('Bilant FS'!N11+'Bilant FS'!N18+'Bilant FS'!N19)</f>
        <v>#DIV/0!</v>
      </c>
      <c r="O7" s="111" t="e">
        <f>'Bilant FS'!O53/('Bilant FS'!O11+'Bilant FS'!O18+'Bilant FS'!O19)</f>
        <v>#DIV/0!</v>
      </c>
    </row>
    <row r="8" spans="1:15" ht="25.5" x14ac:dyDescent="0.2">
      <c r="A8" s="23" t="s">
        <v>284</v>
      </c>
      <c r="B8" s="111" t="e">
        <f>CPP!B64/CPP!B7</f>
        <v>#DIV/0!</v>
      </c>
      <c r="C8" s="111" t="e">
        <f>CPP!C64/CPP!C7</f>
        <v>#DIV/0!</v>
      </c>
      <c r="D8" s="111" t="e">
        <f>CPP!D64/CPP!D7</f>
        <v>#DIV/0!</v>
      </c>
      <c r="E8" s="111" t="e">
        <f>CPP!E64/CPP!E7</f>
        <v>#DIV/0!</v>
      </c>
      <c r="F8" s="111" t="e">
        <f>CPP!F64/CPP!F7</f>
        <v>#DIV/0!</v>
      </c>
      <c r="G8" s="111" t="e">
        <f>CPP!G64/CPP!G7</f>
        <v>#DIV/0!</v>
      </c>
      <c r="H8" s="111" t="e">
        <f>CPP!H64/CPP!H7</f>
        <v>#DIV/0!</v>
      </c>
      <c r="I8" s="111" t="e">
        <f>CPP!I64/CPP!I7</f>
        <v>#DIV/0!</v>
      </c>
      <c r="J8" s="111" t="e">
        <f>CPP!J64/CPP!J7</f>
        <v>#DIV/0!</v>
      </c>
      <c r="K8" s="111" t="e">
        <f>CPP!K64/CPP!K7</f>
        <v>#DIV/0!</v>
      </c>
      <c r="L8" s="111" t="e">
        <f>CPP!L64/CPP!L7</f>
        <v>#DIV/0!</v>
      </c>
      <c r="M8" s="111" t="e">
        <f>CPP!M64/CPP!M7</f>
        <v>#DIV/0!</v>
      </c>
      <c r="N8" s="111" t="e">
        <f>CPP!N64/CPP!N7</f>
        <v>#DIV/0!</v>
      </c>
      <c r="O8" s="111" t="e">
        <f>CPP!O64/CPP!O7</f>
        <v>#DIV/0!</v>
      </c>
    </row>
    <row r="9" spans="1:15" ht="25.5" x14ac:dyDescent="0.2">
      <c r="A9" s="23" t="s">
        <v>282</v>
      </c>
      <c r="B9" s="111" t="e">
        <f>CPP!B64/CPP!B58</f>
        <v>#DIV/0!</v>
      </c>
      <c r="C9" s="111" t="e">
        <f>CPP!C64/CPP!C58</f>
        <v>#DIV/0!</v>
      </c>
      <c r="D9" s="111" t="e">
        <f>CPP!D64/CPP!D58</f>
        <v>#DIV/0!</v>
      </c>
      <c r="E9" s="111" t="e">
        <f>CPP!E64/CPP!E58</f>
        <v>#DIV/0!</v>
      </c>
      <c r="F9" s="111" t="e">
        <f>CPP!F64/CPP!F58</f>
        <v>#DIV/0!</v>
      </c>
      <c r="G9" s="111" t="e">
        <f>CPP!G64/CPP!G58</f>
        <v>#DIV/0!</v>
      </c>
      <c r="H9" s="111" t="e">
        <f>CPP!H64/CPP!H58</f>
        <v>#DIV/0!</v>
      </c>
      <c r="I9" s="111" t="e">
        <f>CPP!I64/CPP!I58</f>
        <v>#DIV/0!</v>
      </c>
      <c r="J9" s="111" t="e">
        <f>CPP!J64/CPP!J58</f>
        <v>#DIV/0!</v>
      </c>
      <c r="K9" s="111" t="e">
        <f>CPP!K64/CPP!K58</f>
        <v>#DIV/0!</v>
      </c>
      <c r="L9" s="111" t="e">
        <f>CPP!L64/CPP!L58</f>
        <v>#DIV/0!</v>
      </c>
      <c r="M9" s="111" t="e">
        <f>CPP!M64/CPP!M58</f>
        <v>#DIV/0!</v>
      </c>
      <c r="N9" s="111" t="e">
        <f>CPP!N64/CPP!N58</f>
        <v>#DIV/0!</v>
      </c>
      <c r="O9" s="111" t="e">
        <f>CPP!O64/CPP!O58</f>
        <v>#DIV/0!</v>
      </c>
    </row>
    <row r="10" spans="1:15" x14ac:dyDescent="0.2">
      <c r="A10" s="24"/>
      <c r="B10" s="11"/>
      <c r="C10" s="11"/>
      <c r="D10" s="11"/>
    </row>
    <row r="11" spans="1:15" x14ac:dyDescent="0.2">
      <c r="A11" s="24"/>
      <c r="B11" s="11"/>
      <c r="C11" s="11"/>
      <c r="D11" s="11"/>
    </row>
    <row r="12" spans="1:15" ht="30.6" customHeight="1" x14ac:dyDescent="0.2">
      <c r="A12" s="439" t="s">
        <v>275</v>
      </c>
      <c r="B12" s="439"/>
      <c r="C12" s="439"/>
      <c r="D12" s="439"/>
      <c r="E12" s="437" t="s">
        <v>276</v>
      </c>
      <c r="F12" s="437"/>
      <c r="G12" s="437"/>
      <c r="H12" s="437"/>
      <c r="I12" s="437"/>
      <c r="J12" s="437"/>
      <c r="K12" s="437"/>
      <c r="L12" s="437"/>
      <c r="M12" s="437"/>
      <c r="N12" s="437"/>
      <c r="O12" s="437"/>
    </row>
    <row r="13" spans="1:15" ht="18" x14ac:dyDescent="0.2">
      <c r="A13" s="440"/>
      <c r="B13" s="440"/>
      <c r="C13" s="440"/>
      <c r="D13" s="440"/>
      <c r="E13" s="22"/>
      <c r="F13" s="22"/>
      <c r="G13" s="22"/>
      <c r="H13" s="22"/>
      <c r="I13" s="22"/>
      <c r="J13" s="22"/>
      <c r="K13" s="22"/>
      <c r="L13" s="22"/>
      <c r="M13" s="22"/>
      <c r="N13" s="22"/>
      <c r="O13" s="22"/>
    </row>
    <row r="14" spans="1:15" x14ac:dyDescent="0.2">
      <c r="A14" s="85" t="s">
        <v>279</v>
      </c>
      <c r="B14" s="86" t="s">
        <v>176</v>
      </c>
      <c r="C14" s="86" t="s">
        <v>177</v>
      </c>
      <c r="D14" s="86" t="s">
        <v>178</v>
      </c>
      <c r="E14" s="86">
        <v>1</v>
      </c>
      <c r="F14" s="86">
        <v>2</v>
      </c>
      <c r="G14" s="86">
        <v>3</v>
      </c>
      <c r="H14" s="86">
        <v>4</v>
      </c>
      <c r="I14" s="86">
        <v>5</v>
      </c>
      <c r="J14" s="86">
        <v>6</v>
      </c>
      <c r="K14" s="86">
        <v>7</v>
      </c>
      <c r="L14" s="86">
        <v>8</v>
      </c>
      <c r="M14" s="86">
        <v>9</v>
      </c>
      <c r="N14" s="86">
        <v>10</v>
      </c>
      <c r="O14" s="86">
        <v>11</v>
      </c>
    </row>
    <row r="15" spans="1:15" ht="25.5" x14ac:dyDescent="0.2">
      <c r="A15" s="23" t="s">
        <v>278</v>
      </c>
      <c r="B15" s="111" t="e">
        <f>CPP!B124/CPP!B72</f>
        <v>#DIV/0!</v>
      </c>
      <c r="C15" s="111" t="e">
        <f>CPP!C124/CPP!C72</f>
        <v>#DIV/0!</v>
      </c>
      <c r="D15" s="111" t="e">
        <f>CPP!D124/CPP!D72</f>
        <v>#DIV/0!</v>
      </c>
      <c r="E15" s="111" t="e">
        <f>CPP!E124/CPP!E72</f>
        <v>#DIV/0!</v>
      </c>
      <c r="F15" s="111" t="e">
        <f>CPP!F124/CPP!F72</f>
        <v>#DIV/0!</v>
      </c>
      <c r="G15" s="111" t="e">
        <f>CPP!G124/CPP!G72</f>
        <v>#DIV/0!</v>
      </c>
      <c r="H15" s="111" t="e">
        <f>CPP!H124/CPP!H72</f>
        <v>#DIV/0!</v>
      </c>
      <c r="I15" s="111" t="e">
        <f>CPP!I124/CPP!I72</f>
        <v>#DIV/0!</v>
      </c>
      <c r="J15" s="111" t="e">
        <f>CPP!J124/CPP!J72</f>
        <v>#DIV/0!</v>
      </c>
      <c r="K15" s="111" t="e">
        <f>CPP!K124/CPP!K72</f>
        <v>#DIV/0!</v>
      </c>
      <c r="L15" s="111" t="e">
        <f>CPP!L124/CPP!L72</f>
        <v>#DIV/0!</v>
      </c>
      <c r="M15" s="111" t="e">
        <f>CPP!M124/CPP!M72</f>
        <v>#DIV/0!</v>
      </c>
      <c r="N15" s="111" t="e">
        <f>CPP!N124/CPP!N72</f>
        <v>#DIV/0!</v>
      </c>
      <c r="O15" s="111" t="e">
        <f>CPP!O124/CPP!O72</f>
        <v>#DIV/0!</v>
      </c>
    </row>
    <row r="16" spans="1:15" ht="25.5" x14ac:dyDescent="0.2">
      <c r="A16" s="23" t="s">
        <v>280</v>
      </c>
      <c r="B16" s="111" t="e">
        <f>'Bilant FS'!B122/'Bilant FS'!B126</f>
        <v>#DIV/0!</v>
      </c>
      <c r="C16" s="111" t="e">
        <f>'Bilant FS'!C122/'Bilant FS'!C126</f>
        <v>#DIV/0!</v>
      </c>
      <c r="D16" s="111" t="e">
        <f>'Bilant FS'!D122/'Bilant FS'!D126</f>
        <v>#DIV/0!</v>
      </c>
      <c r="E16" s="111" t="e">
        <f>'Bilant FS'!E122/'Bilant FS'!E126</f>
        <v>#DIV/0!</v>
      </c>
      <c r="F16" s="111" t="e">
        <f>'Bilant FS'!F122/'Bilant FS'!F126</f>
        <v>#DIV/0!</v>
      </c>
      <c r="G16" s="111" t="e">
        <f>'Bilant FS'!G122/'Bilant FS'!G126</f>
        <v>#DIV/0!</v>
      </c>
      <c r="H16" s="111" t="e">
        <f>'Bilant FS'!H122/'Bilant FS'!H126</f>
        <v>#DIV/0!</v>
      </c>
      <c r="I16" s="111" t="e">
        <f>'Bilant FS'!I122/'Bilant FS'!I126</f>
        <v>#DIV/0!</v>
      </c>
      <c r="J16" s="111" t="e">
        <f>'Bilant FS'!J122/'Bilant FS'!J126</f>
        <v>#DIV/0!</v>
      </c>
      <c r="K16" s="111" t="e">
        <f>'Bilant FS'!K122/'Bilant FS'!K126</f>
        <v>#DIV/0!</v>
      </c>
      <c r="L16" s="111" t="e">
        <f>'Bilant FS'!L122/'Bilant FS'!L126</f>
        <v>#DIV/0!</v>
      </c>
      <c r="M16" s="111" t="e">
        <f>'Bilant FS'!M122/'Bilant FS'!M126</f>
        <v>#DIV/0!</v>
      </c>
      <c r="N16" s="111" t="e">
        <f>'Bilant FS'!N122/'Bilant FS'!N126</f>
        <v>#DIV/0!</v>
      </c>
      <c r="O16" s="111" t="e">
        <f>'Bilant FS'!O122/'Bilant FS'!O126</f>
        <v>#DIV/0!</v>
      </c>
    </row>
    <row r="17" spans="1:15" ht="25.5" x14ac:dyDescent="0.2">
      <c r="A17" s="23" t="s">
        <v>281</v>
      </c>
      <c r="B17" s="111" t="e">
        <f>'Bilant FS'!B119/('Bilant FS'!B77+'Bilant FS'!B84+'Bilant FS'!B85)</f>
        <v>#DIV/0!</v>
      </c>
      <c r="C17" s="111" t="e">
        <f>'Bilant FS'!C119/('Bilant FS'!C77+'Bilant FS'!C84+'Bilant FS'!C85)</f>
        <v>#DIV/0!</v>
      </c>
      <c r="D17" s="111" t="e">
        <f>'Bilant FS'!D119/('Bilant FS'!D77+'Bilant FS'!D84+'Bilant FS'!D85)</f>
        <v>#DIV/0!</v>
      </c>
      <c r="E17" s="111" t="e">
        <f>'Bilant FS'!E119/('Bilant FS'!E77+'Bilant FS'!E84+'Bilant FS'!E85)</f>
        <v>#DIV/0!</v>
      </c>
      <c r="F17" s="111" t="e">
        <f>'Bilant FS'!F119/('Bilant FS'!F77+'Bilant FS'!F84+'Bilant FS'!F85)</f>
        <v>#DIV/0!</v>
      </c>
      <c r="G17" s="111" t="e">
        <f>'Bilant FS'!G119/('Bilant FS'!G77+'Bilant FS'!G84+'Bilant FS'!G85)</f>
        <v>#DIV/0!</v>
      </c>
      <c r="H17" s="111" t="e">
        <f>'Bilant FS'!H119/('Bilant FS'!H77+'Bilant FS'!H84+'Bilant FS'!H85)</f>
        <v>#DIV/0!</v>
      </c>
      <c r="I17" s="111" t="e">
        <f>'Bilant FS'!I119/('Bilant FS'!I77+'Bilant FS'!I84+'Bilant FS'!I85)</f>
        <v>#DIV/0!</v>
      </c>
      <c r="J17" s="111" t="e">
        <f>'Bilant FS'!J119/('Bilant FS'!J77+'Bilant FS'!J84+'Bilant FS'!J85)</f>
        <v>#DIV/0!</v>
      </c>
      <c r="K17" s="111" t="e">
        <f>'Bilant FS'!K119/('Bilant FS'!K77+'Bilant FS'!K84+'Bilant FS'!K85)</f>
        <v>#DIV/0!</v>
      </c>
      <c r="L17" s="111" t="e">
        <f>'Bilant FS'!L119/('Bilant FS'!L77+'Bilant FS'!L84+'Bilant FS'!L85)</f>
        <v>#DIV/0!</v>
      </c>
      <c r="M17" s="111" t="e">
        <f>'Bilant FS'!M119/('Bilant FS'!M77+'Bilant FS'!M84+'Bilant FS'!M85)</f>
        <v>#DIV/0!</v>
      </c>
      <c r="N17" s="111" t="e">
        <f>'Bilant FS'!N119/('Bilant FS'!N77+'Bilant FS'!N84+'Bilant FS'!N85)</f>
        <v>#DIV/0!</v>
      </c>
      <c r="O17" s="111" t="e">
        <f>'Bilant FS'!O119/('Bilant FS'!O77+'Bilant FS'!O84+'Bilant FS'!O85)</f>
        <v>#DIV/0!</v>
      </c>
    </row>
    <row r="18" spans="1:15" ht="25.5" x14ac:dyDescent="0.2">
      <c r="A18" s="23" t="s">
        <v>284</v>
      </c>
      <c r="B18" s="111" t="e">
        <f>CPP!B129/CPP!B72</f>
        <v>#DIV/0!</v>
      </c>
      <c r="C18" s="111" t="e">
        <f>CPP!C129/CPP!C72</f>
        <v>#DIV/0!</v>
      </c>
      <c r="D18" s="111" t="e">
        <f>CPP!D129/CPP!D72</f>
        <v>#DIV/0!</v>
      </c>
      <c r="E18" s="111" t="e">
        <f>CPP!E129/CPP!E72</f>
        <v>#DIV/0!</v>
      </c>
      <c r="F18" s="111" t="e">
        <f>CPP!F129/CPP!F72</f>
        <v>#DIV/0!</v>
      </c>
      <c r="G18" s="111" t="e">
        <f>CPP!G129/CPP!G72</f>
        <v>#DIV/0!</v>
      </c>
      <c r="H18" s="111" t="e">
        <f>CPP!H129/CPP!H72</f>
        <v>#DIV/0!</v>
      </c>
      <c r="I18" s="111" t="e">
        <f>CPP!I129/CPP!I72</f>
        <v>#DIV/0!</v>
      </c>
      <c r="J18" s="111" t="e">
        <f>CPP!J129/CPP!J72</f>
        <v>#DIV/0!</v>
      </c>
      <c r="K18" s="111" t="e">
        <f>CPP!K129/CPP!K72</f>
        <v>#DIV/0!</v>
      </c>
      <c r="L18" s="111" t="e">
        <f>CPP!L129/CPP!L72</f>
        <v>#DIV/0!</v>
      </c>
      <c r="M18" s="111" t="e">
        <f>CPP!M129/CPP!M72</f>
        <v>#DIV/0!</v>
      </c>
      <c r="N18" s="111" t="e">
        <f>CPP!N129/CPP!N72</f>
        <v>#DIV/0!</v>
      </c>
      <c r="O18" s="111" t="e">
        <f>CPP!O129/CPP!O72</f>
        <v>#DIV/0!</v>
      </c>
    </row>
    <row r="19" spans="1:15" ht="25.5" x14ac:dyDescent="0.2">
      <c r="A19" s="23" t="s">
        <v>282</v>
      </c>
      <c r="B19" s="111" t="e">
        <f>CPP!B129/CPP!B123</f>
        <v>#DIV/0!</v>
      </c>
      <c r="C19" s="111" t="e">
        <f>CPP!C129/CPP!C123</f>
        <v>#DIV/0!</v>
      </c>
      <c r="D19" s="111" t="e">
        <f>CPP!D129/CPP!D123</f>
        <v>#DIV/0!</v>
      </c>
      <c r="E19" s="111" t="e">
        <f>CPP!E129/CPP!E123</f>
        <v>#DIV/0!</v>
      </c>
      <c r="F19" s="111" t="e">
        <f>CPP!F129/CPP!F123</f>
        <v>#DIV/0!</v>
      </c>
      <c r="G19" s="111" t="e">
        <f>CPP!G129/CPP!G123</f>
        <v>#DIV/0!</v>
      </c>
      <c r="H19" s="111" t="e">
        <f>CPP!H129/CPP!H123</f>
        <v>#DIV/0!</v>
      </c>
      <c r="I19" s="111" t="e">
        <f>CPP!I129/CPP!I123</f>
        <v>#DIV/0!</v>
      </c>
      <c r="J19" s="111" t="e">
        <f>CPP!J129/CPP!J123</f>
        <v>#DIV/0!</v>
      </c>
      <c r="K19" s="111" t="e">
        <f>CPP!K129/CPP!K123</f>
        <v>#DIV/0!</v>
      </c>
      <c r="L19" s="111" t="e">
        <f>CPP!L129/CPP!L123</f>
        <v>#DIV/0!</v>
      </c>
      <c r="M19" s="111" t="e">
        <f>CPP!M129/CPP!M123</f>
        <v>#DIV/0!</v>
      </c>
      <c r="N19" s="111" t="e">
        <f>CPP!N129/CPP!N123</f>
        <v>#DIV/0!</v>
      </c>
      <c r="O19" s="111" t="e">
        <f>CPP!O129/CPP!O123</f>
        <v>#DIV/0!</v>
      </c>
    </row>
    <row r="20" spans="1:15" x14ac:dyDescent="0.2">
      <c r="A20" s="24"/>
      <c r="B20" s="11"/>
      <c r="C20" s="11"/>
      <c r="D20" s="11"/>
    </row>
    <row r="21" spans="1:15" x14ac:dyDescent="0.2">
      <c r="A21" s="24"/>
      <c r="B21" s="11"/>
      <c r="C21" s="11"/>
      <c r="D21" s="11"/>
    </row>
    <row r="22" spans="1:15" x14ac:dyDescent="0.2">
      <c r="A22" s="24"/>
      <c r="B22" s="11"/>
      <c r="C22" s="11"/>
      <c r="D22" s="11"/>
    </row>
    <row r="23" spans="1:15" x14ac:dyDescent="0.2">
      <c r="A23" s="24"/>
      <c r="B23" s="11"/>
      <c r="C23" s="11"/>
      <c r="D23" s="11"/>
    </row>
    <row r="24" spans="1:15" x14ac:dyDescent="0.2">
      <c r="A24" s="24"/>
      <c r="B24" s="11"/>
      <c r="C24" s="11"/>
      <c r="D24" s="11"/>
    </row>
    <row r="25" spans="1:15" x14ac:dyDescent="0.2">
      <c r="A25" s="24"/>
      <c r="B25" s="11"/>
      <c r="C25" s="11"/>
      <c r="D25" s="11"/>
    </row>
    <row r="26" spans="1:15" x14ac:dyDescent="0.2">
      <c r="A26" s="24"/>
      <c r="B26" s="11"/>
      <c r="C26" s="11"/>
      <c r="D26" s="11"/>
    </row>
    <row r="27" spans="1:15" x14ac:dyDescent="0.2">
      <c r="A27" s="24"/>
      <c r="B27" s="11"/>
      <c r="C27" s="11"/>
      <c r="D27" s="11"/>
    </row>
    <row r="28" spans="1:15" x14ac:dyDescent="0.2">
      <c r="A28" s="24"/>
      <c r="B28" s="11"/>
      <c r="C28" s="11"/>
      <c r="D28" s="11"/>
    </row>
    <row r="29" spans="1:15" x14ac:dyDescent="0.2">
      <c r="A29" s="24"/>
      <c r="B29" s="11"/>
      <c r="C29" s="11"/>
      <c r="D29" s="11"/>
    </row>
    <row r="30" spans="1:15" x14ac:dyDescent="0.2">
      <c r="A30" s="24"/>
      <c r="B30" s="11"/>
      <c r="C30" s="11"/>
      <c r="D30" s="11"/>
    </row>
    <row r="31" spans="1:15" x14ac:dyDescent="0.2">
      <c r="A31" s="24"/>
      <c r="B31" s="11"/>
      <c r="C31" s="11"/>
      <c r="D31" s="11"/>
    </row>
    <row r="32" spans="1:15" x14ac:dyDescent="0.2">
      <c r="A32" s="24"/>
      <c r="B32" s="11"/>
      <c r="C32" s="11"/>
      <c r="D32" s="11"/>
    </row>
    <row r="33" spans="1:4" x14ac:dyDescent="0.2">
      <c r="A33" s="24"/>
      <c r="B33" s="11"/>
      <c r="C33" s="11"/>
      <c r="D33" s="11"/>
    </row>
    <row r="34" spans="1:4" x14ac:dyDescent="0.2">
      <c r="A34" s="24"/>
      <c r="B34" s="11"/>
      <c r="C34" s="11"/>
      <c r="D34" s="11"/>
    </row>
    <row r="35" spans="1:4" x14ac:dyDescent="0.2">
      <c r="A35" s="24"/>
      <c r="B35" s="11"/>
      <c r="C35" s="11"/>
      <c r="D35" s="11"/>
    </row>
    <row r="36" spans="1:4" x14ac:dyDescent="0.2">
      <c r="A36" s="24"/>
      <c r="B36" s="11"/>
      <c r="C36" s="11"/>
      <c r="D36" s="11"/>
    </row>
    <row r="37" spans="1:4" x14ac:dyDescent="0.2">
      <c r="A37" s="24"/>
      <c r="B37" s="11"/>
      <c r="C37" s="11"/>
      <c r="D37" s="11"/>
    </row>
    <row r="38" spans="1:4" x14ac:dyDescent="0.2">
      <c r="A38" s="24"/>
      <c r="B38" s="11"/>
      <c r="C38" s="11"/>
      <c r="D38" s="11"/>
    </row>
    <row r="39" spans="1:4" x14ac:dyDescent="0.2">
      <c r="A39" s="24"/>
      <c r="B39" s="11"/>
      <c r="C39" s="11"/>
      <c r="D39" s="11"/>
    </row>
    <row r="40" spans="1:4" x14ac:dyDescent="0.2">
      <c r="A40" s="24"/>
      <c r="B40" s="11"/>
      <c r="C40" s="11"/>
      <c r="D40" s="11"/>
    </row>
    <row r="41" spans="1:4" x14ac:dyDescent="0.2">
      <c r="A41" s="24"/>
      <c r="B41" s="11"/>
      <c r="C41" s="11"/>
      <c r="D41" s="11"/>
    </row>
    <row r="42" spans="1:4" x14ac:dyDescent="0.2">
      <c r="A42" s="24"/>
      <c r="B42" s="11"/>
      <c r="C42" s="11"/>
      <c r="D42" s="11"/>
    </row>
    <row r="43" spans="1:4" x14ac:dyDescent="0.2">
      <c r="A43" s="24"/>
      <c r="B43" s="11"/>
      <c r="C43" s="11"/>
      <c r="D43" s="11"/>
    </row>
    <row r="44" spans="1:4" x14ac:dyDescent="0.2">
      <c r="A44" s="24"/>
      <c r="B44" s="11"/>
      <c r="C44" s="11"/>
      <c r="D44" s="11"/>
    </row>
    <row r="45" spans="1:4" x14ac:dyDescent="0.2">
      <c r="A45" s="24"/>
      <c r="B45" s="11"/>
      <c r="C45" s="11"/>
      <c r="D45" s="11"/>
    </row>
    <row r="46" spans="1:4" x14ac:dyDescent="0.2">
      <c r="A46" s="24"/>
      <c r="B46" s="11"/>
      <c r="C46" s="11"/>
      <c r="D46" s="11"/>
    </row>
    <row r="47" spans="1:4" x14ac:dyDescent="0.2">
      <c r="A47" s="24"/>
      <c r="B47" s="11"/>
      <c r="C47" s="11"/>
      <c r="D47" s="11"/>
    </row>
    <row r="48" spans="1:4" x14ac:dyDescent="0.2">
      <c r="A48" s="24"/>
      <c r="B48" s="11"/>
      <c r="C48" s="11"/>
      <c r="D48" s="11"/>
    </row>
    <row r="49" spans="1:4" x14ac:dyDescent="0.2">
      <c r="A49" s="24"/>
      <c r="B49" s="11"/>
      <c r="C49" s="11"/>
      <c r="D49" s="11"/>
    </row>
    <row r="50" spans="1:4" x14ac:dyDescent="0.2">
      <c r="A50" s="24"/>
      <c r="B50" s="11"/>
      <c r="C50" s="11"/>
      <c r="D50" s="11"/>
    </row>
    <row r="51" spans="1:4" x14ac:dyDescent="0.2">
      <c r="A51" s="24"/>
      <c r="B51" s="11"/>
      <c r="C51" s="11"/>
      <c r="D51" s="11"/>
    </row>
    <row r="52" spans="1:4" x14ac:dyDescent="0.2">
      <c r="A52" s="24"/>
      <c r="B52" s="11"/>
      <c r="C52" s="11"/>
      <c r="D52" s="11"/>
    </row>
    <row r="53" spans="1:4" x14ac:dyDescent="0.2">
      <c r="A53" s="24"/>
      <c r="B53" s="11"/>
      <c r="C53" s="11"/>
      <c r="D53" s="11"/>
    </row>
    <row r="54" spans="1:4" x14ac:dyDescent="0.2">
      <c r="A54" s="24"/>
      <c r="B54" s="11"/>
      <c r="C54" s="11"/>
      <c r="D54" s="11"/>
    </row>
    <row r="55" spans="1:4" x14ac:dyDescent="0.2">
      <c r="A55" s="24"/>
      <c r="B55" s="11"/>
      <c r="C55" s="11"/>
      <c r="D55" s="11"/>
    </row>
    <row r="56" spans="1:4" x14ac:dyDescent="0.2">
      <c r="A56" s="24"/>
      <c r="B56" s="11"/>
      <c r="C56" s="11"/>
      <c r="D56" s="11"/>
    </row>
    <row r="57" spans="1:4" x14ac:dyDescent="0.2">
      <c r="A57" s="24"/>
      <c r="B57" s="11"/>
      <c r="C57" s="11"/>
      <c r="D57" s="11"/>
    </row>
    <row r="58" spans="1:4" x14ac:dyDescent="0.2">
      <c r="A58" s="24"/>
      <c r="B58" s="11"/>
      <c r="C58" s="11"/>
      <c r="D58" s="11"/>
    </row>
    <row r="59" spans="1:4" x14ac:dyDescent="0.2">
      <c r="A59" s="24"/>
      <c r="B59" s="11"/>
      <c r="C59" s="11"/>
      <c r="D59" s="11"/>
    </row>
    <row r="60" spans="1:4" x14ac:dyDescent="0.2">
      <c r="A60" s="24"/>
      <c r="B60" s="11"/>
      <c r="C60" s="11"/>
      <c r="D60" s="11"/>
    </row>
    <row r="61" spans="1:4" x14ac:dyDescent="0.2">
      <c r="A61" s="24"/>
      <c r="B61" s="11"/>
      <c r="C61" s="11"/>
      <c r="D61" s="11"/>
    </row>
    <row r="62" spans="1:4" x14ac:dyDescent="0.2">
      <c r="A62" s="24"/>
      <c r="B62" s="11"/>
      <c r="C62" s="11"/>
      <c r="D62" s="11"/>
    </row>
    <row r="63" spans="1:4" x14ac:dyDescent="0.2">
      <c r="A63" s="24"/>
      <c r="B63" s="11"/>
      <c r="C63" s="11"/>
      <c r="D63" s="11"/>
    </row>
    <row r="64" spans="1:4" x14ac:dyDescent="0.2">
      <c r="A64" s="24"/>
      <c r="B64" s="11"/>
      <c r="C64" s="11"/>
      <c r="D64" s="11"/>
    </row>
    <row r="65" spans="1:4" x14ac:dyDescent="0.2">
      <c r="A65" s="24"/>
      <c r="B65" s="11"/>
      <c r="C65" s="11"/>
      <c r="D65" s="11"/>
    </row>
    <row r="66" spans="1:4" x14ac:dyDescent="0.2">
      <c r="A66" s="24"/>
      <c r="B66" s="11"/>
      <c r="C66" s="11"/>
      <c r="D66" s="11"/>
    </row>
    <row r="67" spans="1:4" x14ac:dyDescent="0.2">
      <c r="A67" s="24"/>
      <c r="B67" s="11"/>
      <c r="C67" s="11"/>
      <c r="D67" s="11"/>
    </row>
    <row r="68" spans="1:4" x14ac:dyDescent="0.2">
      <c r="A68" s="24"/>
      <c r="B68" s="11"/>
      <c r="C68" s="11"/>
      <c r="D68" s="11"/>
    </row>
    <row r="69" spans="1:4" x14ac:dyDescent="0.2">
      <c r="A69" s="24"/>
      <c r="B69" s="11"/>
      <c r="C69" s="11"/>
      <c r="D69" s="11"/>
    </row>
    <row r="70" spans="1:4" x14ac:dyDescent="0.2">
      <c r="A70" s="24"/>
      <c r="B70" s="11"/>
      <c r="C70" s="11"/>
      <c r="D70" s="11"/>
    </row>
    <row r="71" spans="1:4" x14ac:dyDescent="0.2">
      <c r="A71" s="24"/>
      <c r="B71" s="11"/>
      <c r="C71" s="11"/>
      <c r="D71" s="11"/>
    </row>
    <row r="72" spans="1:4" x14ac:dyDescent="0.2">
      <c r="A72" s="24"/>
      <c r="B72" s="11"/>
      <c r="C72" s="11"/>
      <c r="D72" s="11"/>
    </row>
    <row r="73" spans="1:4" x14ac:dyDescent="0.2">
      <c r="A73" s="24"/>
      <c r="B73" s="11"/>
      <c r="C73" s="11"/>
      <c r="D73" s="11"/>
    </row>
    <row r="74" spans="1:4" x14ac:dyDescent="0.2">
      <c r="A74" s="24"/>
      <c r="B74" s="11"/>
      <c r="C74" s="11"/>
      <c r="D74" s="11"/>
    </row>
    <row r="75" spans="1:4" x14ac:dyDescent="0.2">
      <c r="A75" s="24"/>
      <c r="B75" s="11"/>
      <c r="C75" s="11"/>
      <c r="D75" s="11"/>
    </row>
    <row r="76" spans="1:4" x14ac:dyDescent="0.2">
      <c r="A76" s="24"/>
      <c r="B76" s="11"/>
      <c r="C76" s="11"/>
      <c r="D76" s="11"/>
    </row>
    <row r="77" spans="1:4" x14ac:dyDescent="0.2">
      <c r="A77" s="24"/>
      <c r="B77" s="11"/>
      <c r="C77" s="11"/>
      <c r="D77" s="11"/>
    </row>
    <row r="78" spans="1:4" x14ac:dyDescent="0.2">
      <c r="A78" s="24"/>
      <c r="B78" s="11"/>
      <c r="C78" s="11"/>
      <c r="D78" s="11"/>
    </row>
    <row r="79" spans="1:4" x14ac:dyDescent="0.2">
      <c r="A79" s="24"/>
      <c r="B79" s="11"/>
      <c r="C79" s="11"/>
      <c r="D79" s="11"/>
    </row>
    <row r="80" spans="1:4" x14ac:dyDescent="0.2">
      <c r="A80" s="24"/>
      <c r="B80" s="11"/>
      <c r="C80" s="11"/>
      <c r="D80" s="11"/>
    </row>
    <row r="81" spans="1:4" x14ac:dyDescent="0.2">
      <c r="A81" s="24"/>
      <c r="B81" s="11"/>
      <c r="C81" s="11"/>
      <c r="D81" s="11"/>
    </row>
    <row r="82" spans="1:4" x14ac:dyDescent="0.2">
      <c r="A82" s="24"/>
      <c r="B82" s="11"/>
      <c r="C82" s="11"/>
      <c r="D82" s="11"/>
    </row>
    <row r="83" spans="1:4" x14ac:dyDescent="0.2">
      <c r="A83" s="24"/>
      <c r="B83" s="11"/>
      <c r="C83" s="11"/>
      <c r="D83" s="11"/>
    </row>
    <row r="84" spans="1:4" x14ac:dyDescent="0.2">
      <c r="A84" s="24"/>
      <c r="B84" s="11"/>
      <c r="C84" s="11"/>
      <c r="D84" s="11"/>
    </row>
    <row r="85" spans="1:4" x14ac:dyDescent="0.2">
      <c r="A85" s="24"/>
      <c r="B85" s="11"/>
      <c r="C85" s="11"/>
      <c r="D85" s="11"/>
    </row>
    <row r="86" spans="1:4" x14ac:dyDescent="0.2">
      <c r="A86" s="24"/>
      <c r="B86" s="11"/>
      <c r="C86" s="11"/>
      <c r="D86" s="11"/>
    </row>
    <row r="87" spans="1:4" x14ac:dyDescent="0.2">
      <c r="A87" s="24"/>
      <c r="B87" s="11"/>
      <c r="C87" s="11"/>
      <c r="D87" s="11"/>
    </row>
    <row r="88" spans="1:4" x14ac:dyDescent="0.2">
      <c r="A88" s="24"/>
      <c r="B88" s="11"/>
      <c r="C88" s="11"/>
      <c r="D88" s="11"/>
    </row>
    <row r="89" spans="1:4" x14ac:dyDescent="0.2">
      <c r="A89" s="24"/>
      <c r="B89" s="11"/>
      <c r="C89" s="11"/>
      <c r="D89" s="11"/>
    </row>
    <row r="90" spans="1:4" x14ac:dyDescent="0.2">
      <c r="A90" s="24"/>
      <c r="B90" s="11"/>
      <c r="C90" s="11"/>
      <c r="D90" s="11"/>
    </row>
    <row r="91" spans="1:4" x14ac:dyDescent="0.2">
      <c r="A91" s="24"/>
      <c r="B91" s="11"/>
      <c r="C91" s="11"/>
      <c r="D91" s="11"/>
    </row>
    <row r="92" spans="1:4" x14ac:dyDescent="0.2">
      <c r="A92" s="24"/>
      <c r="B92" s="11"/>
      <c r="C92" s="11"/>
      <c r="D92" s="11"/>
    </row>
    <row r="93" spans="1:4" x14ac:dyDescent="0.2">
      <c r="A93" s="24"/>
      <c r="B93" s="11"/>
      <c r="C93" s="11"/>
      <c r="D93" s="11"/>
    </row>
    <row r="94" spans="1:4" x14ac:dyDescent="0.2">
      <c r="A94" s="24"/>
      <c r="B94" s="11"/>
      <c r="C94" s="11"/>
      <c r="D94" s="11"/>
    </row>
    <row r="95" spans="1:4" x14ac:dyDescent="0.2">
      <c r="A95" s="24"/>
      <c r="B95" s="11"/>
      <c r="C95" s="11"/>
      <c r="D95" s="11"/>
    </row>
    <row r="96" spans="1:4" x14ac:dyDescent="0.2">
      <c r="A96" s="24"/>
      <c r="B96" s="11"/>
      <c r="C96" s="11"/>
      <c r="D96" s="11"/>
    </row>
    <row r="97" spans="1:4" x14ac:dyDescent="0.2">
      <c r="A97" s="24"/>
      <c r="B97" s="11"/>
      <c r="C97" s="11"/>
      <c r="D97" s="11"/>
    </row>
    <row r="98" spans="1:4" x14ac:dyDescent="0.2">
      <c r="A98" s="24"/>
      <c r="B98" s="11"/>
      <c r="C98" s="11"/>
      <c r="D98" s="11"/>
    </row>
    <row r="99" spans="1:4" x14ac:dyDescent="0.2">
      <c r="A99" s="24"/>
      <c r="B99" s="11"/>
      <c r="C99" s="11"/>
      <c r="D99" s="11"/>
    </row>
    <row r="100" spans="1:4" x14ac:dyDescent="0.2">
      <c r="A100" s="24"/>
      <c r="B100" s="11"/>
      <c r="C100" s="11"/>
      <c r="D100" s="11"/>
    </row>
    <row r="101" spans="1:4" x14ac:dyDescent="0.2">
      <c r="A101" s="24"/>
      <c r="B101" s="11"/>
      <c r="C101" s="11"/>
      <c r="D101" s="11"/>
    </row>
    <row r="102" spans="1:4" x14ac:dyDescent="0.2">
      <c r="A102" s="24"/>
      <c r="B102" s="11"/>
      <c r="C102" s="11"/>
      <c r="D102" s="11"/>
    </row>
    <row r="103" spans="1:4" x14ac:dyDescent="0.2">
      <c r="A103" s="24"/>
      <c r="B103" s="11"/>
      <c r="C103" s="11"/>
      <c r="D103" s="11"/>
    </row>
    <row r="104" spans="1:4" x14ac:dyDescent="0.2">
      <c r="A104" s="24"/>
      <c r="B104" s="11"/>
      <c r="C104" s="11"/>
      <c r="D104" s="11"/>
    </row>
    <row r="105" spans="1:4" x14ac:dyDescent="0.2">
      <c r="A105" s="24"/>
      <c r="B105" s="11"/>
      <c r="C105" s="11"/>
      <c r="D105" s="11"/>
    </row>
    <row r="106" spans="1:4" x14ac:dyDescent="0.2">
      <c r="A106" s="24"/>
      <c r="B106" s="11"/>
      <c r="C106" s="11"/>
      <c r="D106" s="11"/>
    </row>
    <row r="107" spans="1:4" x14ac:dyDescent="0.2">
      <c r="A107" s="24"/>
      <c r="B107" s="11"/>
      <c r="C107" s="11"/>
      <c r="D107" s="11"/>
    </row>
    <row r="108" spans="1:4" x14ac:dyDescent="0.2">
      <c r="A108" s="24"/>
      <c r="B108" s="11"/>
      <c r="C108" s="11"/>
      <c r="D108" s="11"/>
    </row>
    <row r="109" spans="1:4" x14ac:dyDescent="0.2">
      <c r="A109" s="24"/>
      <c r="B109" s="11"/>
      <c r="C109" s="11"/>
      <c r="D109" s="11"/>
    </row>
    <row r="110" spans="1:4" x14ac:dyDescent="0.2">
      <c r="A110" s="24"/>
      <c r="B110" s="11"/>
      <c r="C110" s="11"/>
      <c r="D110" s="11"/>
    </row>
    <row r="111" spans="1:4" x14ac:dyDescent="0.2">
      <c r="A111" s="24"/>
      <c r="B111" s="11"/>
      <c r="C111" s="11"/>
      <c r="D111" s="11"/>
    </row>
    <row r="112" spans="1:4" x14ac:dyDescent="0.2">
      <c r="A112" s="24"/>
      <c r="B112" s="11"/>
      <c r="C112" s="11"/>
      <c r="D112" s="11"/>
    </row>
    <row r="113" spans="1:4" x14ac:dyDescent="0.2">
      <c r="A113" s="24"/>
      <c r="B113" s="11"/>
      <c r="C113" s="11"/>
      <c r="D113" s="11"/>
    </row>
    <row r="114" spans="1:4" x14ac:dyDescent="0.2">
      <c r="A114" s="24"/>
      <c r="B114" s="11"/>
      <c r="C114" s="11"/>
      <c r="D114" s="11"/>
    </row>
    <row r="115" spans="1:4" x14ac:dyDescent="0.2">
      <c r="A115" s="24"/>
      <c r="B115" s="11"/>
      <c r="C115" s="11"/>
      <c r="D115" s="11"/>
    </row>
    <row r="116" spans="1:4" x14ac:dyDescent="0.2">
      <c r="A116" s="24"/>
      <c r="B116" s="11"/>
      <c r="C116" s="11"/>
      <c r="D116" s="11"/>
    </row>
    <row r="117" spans="1:4" x14ac:dyDescent="0.2">
      <c r="A117" s="24"/>
      <c r="B117" s="11"/>
      <c r="C117" s="11"/>
      <c r="D117" s="11"/>
    </row>
    <row r="118" spans="1:4" x14ac:dyDescent="0.2">
      <c r="A118" s="24"/>
      <c r="B118" s="11"/>
      <c r="C118" s="11"/>
      <c r="D118" s="11"/>
    </row>
    <row r="119" spans="1:4" x14ac:dyDescent="0.2">
      <c r="A119" s="24"/>
      <c r="B119" s="11"/>
      <c r="C119" s="11"/>
      <c r="D119" s="11"/>
    </row>
    <row r="120" spans="1:4" x14ac:dyDescent="0.2">
      <c r="A120" s="24"/>
      <c r="B120" s="11"/>
      <c r="C120" s="11"/>
      <c r="D120" s="11"/>
    </row>
    <row r="121" spans="1:4" x14ac:dyDescent="0.2">
      <c r="A121" s="24"/>
      <c r="B121" s="11"/>
      <c r="C121" s="11"/>
      <c r="D121" s="11"/>
    </row>
    <row r="122" spans="1:4" x14ac:dyDescent="0.2">
      <c r="A122" s="24"/>
      <c r="B122" s="11"/>
      <c r="C122" s="11"/>
      <c r="D122" s="11"/>
    </row>
    <row r="123" spans="1:4" x14ac:dyDescent="0.2">
      <c r="A123" s="24"/>
      <c r="B123" s="11"/>
      <c r="C123" s="11"/>
      <c r="D123" s="11"/>
    </row>
    <row r="124" spans="1:4" x14ac:dyDescent="0.2">
      <c r="A124" s="24"/>
      <c r="B124" s="11"/>
      <c r="C124" s="11"/>
      <c r="D124" s="11"/>
    </row>
  </sheetData>
  <mergeCells count="7">
    <mergeCell ref="A1:O1"/>
    <mergeCell ref="A12:D12"/>
    <mergeCell ref="E12:O12"/>
    <mergeCell ref="A13:D13"/>
    <mergeCell ref="A2:D2"/>
    <mergeCell ref="A3:D3"/>
    <mergeCell ref="E2:O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P202"/>
  <sheetViews>
    <sheetView workbookViewId="0">
      <selection activeCell="D114" sqref="D114:N117"/>
    </sheetView>
  </sheetViews>
  <sheetFormatPr defaultColWidth="9.140625" defaultRowHeight="12.75" x14ac:dyDescent="0.2"/>
  <cols>
    <col min="1" max="1" width="4.42578125" style="167" customWidth="1"/>
    <col min="2" max="2" width="33" style="168" customWidth="1"/>
    <col min="3" max="3" width="10.42578125" style="169" customWidth="1"/>
    <col min="4" max="9" width="10.42578125" style="114" customWidth="1"/>
    <col min="10" max="14" width="9.140625" style="112"/>
    <col min="15" max="15" width="9.85546875" style="112" bestFit="1" customWidth="1"/>
    <col min="16" max="16384" width="9.140625" style="112"/>
  </cols>
  <sheetData>
    <row r="1" spans="1:16" x14ac:dyDescent="0.2">
      <c r="A1" s="466" t="s">
        <v>285</v>
      </c>
      <c r="B1" s="416"/>
      <c r="C1" s="416"/>
      <c r="D1" s="416"/>
      <c r="E1" s="416"/>
      <c r="F1" s="416"/>
      <c r="G1" s="416"/>
      <c r="H1" s="416"/>
      <c r="I1" s="416"/>
    </row>
    <row r="2" spans="1:16" ht="15" x14ac:dyDescent="0.2">
      <c r="A2" s="100"/>
      <c r="B2" s="329"/>
      <c r="C2" s="113"/>
      <c r="D2" s="113"/>
      <c r="E2" s="113"/>
      <c r="F2" s="113"/>
      <c r="G2" s="113"/>
    </row>
    <row r="3" spans="1:16" ht="168.6" customHeight="1" x14ac:dyDescent="0.2">
      <c r="A3" s="112"/>
      <c r="B3" s="471" t="s">
        <v>286</v>
      </c>
      <c r="C3" s="471"/>
      <c r="D3" s="471"/>
      <c r="E3" s="471"/>
      <c r="F3" s="471"/>
      <c r="G3" s="471"/>
      <c r="H3" s="471"/>
      <c r="I3" s="471"/>
      <c r="J3" s="471"/>
      <c r="K3" s="471"/>
      <c r="L3" s="471"/>
      <c r="M3" s="471"/>
      <c r="N3" s="471"/>
    </row>
    <row r="4" spans="1:16" s="115" customFormat="1" ht="15" x14ac:dyDescent="0.2">
      <c r="A4" s="472" t="s">
        <v>287</v>
      </c>
      <c r="B4" s="463"/>
      <c r="C4" s="463"/>
      <c r="D4" s="463"/>
      <c r="E4" s="463"/>
      <c r="F4" s="463"/>
      <c r="G4" s="463"/>
      <c r="H4" s="463"/>
      <c r="I4" s="463"/>
      <c r="J4" s="463"/>
      <c r="K4" s="463"/>
      <c r="L4" s="463"/>
      <c r="M4" s="463"/>
      <c r="N4" s="463"/>
    </row>
    <row r="5" spans="1:16" s="115" customFormat="1" ht="13.5" customHeight="1" x14ac:dyDescent="0.2">
      <c r="A5" s="467" t="s">
        <v>288</v>
      </c>
      <c r="B5" s="468"/>
      <c r="C5" s="469" t="s">
        <v>175</v>
      </c>
      <c r="D5" s="473" t="s">
        <v>87</v>
      </c>
      <c r="E5" s="474"/>
      <c r="F5" s="474"/>
      <c r="G5" s="474"/>
      <c r="H5" s="474"/>
      <c r="I5" s="474"/>
      <c r="J5" s="474"/>
      <c r="K5" s="474"/>
      <c r="L5" s="474"/>
      <c r="M5" s="474"/>
      <c r="N5" s="474"/>
    </row>
    <row r="6" spans="1:16" s="117" customFormat="1" ht="15" x14ac:dyDescent="0.2">
      <c r="A6" s="457"/>
      <c r="B6" s="458"/>
      <c r="C6" s="470"/>
      <c r="D6" s="116" t="s">
        <v>289</v>
      </c>
      <c r="E6" s="116" t="s">
        <v>290</v>
      </c>
      <c r="F6" s="116" t="s">
        <v>291</v>
      </c>
      <c r="G6" s="116" t="s">
        <v>292</v>
      </c>
      <c r="H6" s="116" t="s">
        <v>293</v>
      </c>
      <c r="I6" s="116" t="s">
        <v>294</v>
      </c>
      <c r="J6" s="116" t="s">
        <v>368</v>
      </c>
      <c r="K6" s="116" t="s">
        <v>369</v>
      </c>
      <c r="L6" s="116" t="s">
        <v>370</v>
      </c>
      <c r="M6" s="116" t="s">
        <v>371</v>
      </c>
      <c r="N6" s="116" t="s">
        <v>372</v>
      </c>
    </row>
    <row r="7" spans="1:16" s="117" customFormat="1" ht="15" x14ac:dyDescent="0.2">
      <c r="A7" s="441" t="s">
        <v>295</v>
      </c>
      <c r="B7" s="442"/>
      <c r="C7" s="442"/>
      <c r="D7" s="442"/>
      <c r="E7" s="442"/>
      <c r="F7" s="442"/>
      <c r="G7" s="442"/>
      <c r="H7" s="442"/>
      <c r="I7" s="442"/>
      <c r="J7" s="442"/>
      <c r="K7" s="442"/>
      <c r="L7" s="442"/>
      <c r="M7" s="442"/>
      <c r="N7" s="442"/>
    </row>
    <row r="8" spans="1:16" s="117" customFormat="1" ht="13.5" customHeight="1" x14ac:dyDescent="0.2">
      <c r="A8" s="448" t="s">
        <v>296</v>
      </c>
      <c r="B8" s="449"/>
      <c r="C8" s="449"/>
      <c r="D8" s="449"/>
      <c r="E8" s="449"/>
      <c r="F8" s="449"/>
      <c r="G8" s="449"/>
      <c r="H8" s="449"/>
      <c r="I8" s="449"/>
      <c r="J8" s="449"/>
      <c r="K8" s="449"/>
      <c r="L8" s="449"/>
      <c r="M8" s="449"/>
      <c r="N8" s="449"/>
    </row>
    <row r="9" spans="1:16" s="115" customFormat="1" ht="15" x14ac:dyDescent="0.2">
      <c r="A9" s="118">
        <v>1</v>
      </c>
      <c r="B9" s="283" t="s">
        <v>490</v>
      </c>
      <c r="C9" s="120">
        <f>SUM(D9:N9)</f>
        <v>0</v>
      </c>
      <c r="D9" s="121">
        <v>0</v>
      </c>
      <c r="E9" s="121">
        <v>0</v>
      </c>
      <c r="F9" s="121">
        <v>0</v>
      </c>
      <c r="G9" s="121">
        <v>0</v>
      </c>
      <c r="H9" s="121">
        <v>0</v>
      </c>
      <c r="I9" s="121">
        <v>0</v>
      </c>
      <c r="J9" s="121">
        <v>0</v>
      </c>
      <c r="K9" s="121">
        <v>0</v>
      </c>
      <c r="L9" s="121">
        <v>0</v>
      </c>
      <c r="M9" s="121">
        <v>0</v>
      </c>
      <c r="N9" s="121">
        <v>0</v>
      </c>
      <c r="P9" s="298"/>
    </row>
    <row r="10" spans="1:16" s="115" customFormat="1" ht="15" x14ac:dyDescent="0.2">
      <c r="A10" s="118">
        <v>2</v>
      </c>
      <c r="B10" s="119" t="s">
        <v>298</v>
      </c>
      <c r="C10" s="120">
        <f t="shared" ref="C10:C12" si="0">SUM(D10:N10)</f>
        <v>0</v>
      </c>
      <c r="D10" s="121">
        <v>0</v>
      </c>
      <c r="E10" s="121">
        <v>0</v>
      </c>
      <c r="F10" s="121">
        <v>0</v>
      </c>
      <c r="G10" s="121">
        <v>0</v>
      </c>
      <c r="H10" s="121">
        <v>0</v>
      </c>
      <c r="I10" s="121">
        <v>0</v>
      </c>
      <c r="J10" s="121">
        <v>0</v>
      </c>
      <c r="K10" s="121">
        <v>0</v>
      </c>
      <c r="L10" s="121">
        <v>0</v>
      </c>
      <c r="M10" s="121">
        <v>0</v>
      </c>
      <c r="N10" s="121">
        <v>0</v>
      </c>
    </row>
    <row r="11" spans="1:16" s="115" customFormat="1" ht="15" x14ac:dyDescent="0.2">
      <c r="A11" s="118">
        <v>3</v>
      </c>
      <c r="B11" s="119" t="s">
        <v>299</v>
      </c>
      <c r="C11" s="120">
        <f t="shared" si="0"/>
        <v>0</v>
      </c>
      <c r="D11" s="121">
        <v>0</v>
      </c>
      <c r="E11" s="121">
        <v>0</v>
      </c>
      <c r="F11" s="121">
        <v>0</v>
      </c>
      <c r="G11" s="121">
        <v>0</v>
      </c>
      <c r="H11" s="121">
        <v>0</v>
      </c>
      <c r="I11" s="121">
        <v>0</v>
      </c>
      <c r="J11" s="121">
        <v>0</v>
      </c>
      <c r="K11" s="121">
        <v>0</v>
      </c>
      <c r="L11" s="121">
        <v>0</v>
      </c>
      <c r="M11" s="121">
        <v>0</v>
      </c>
      <c r="N11" s="121">
        <v>0</v>
      </c>
    </row>
    <row r="12" spans="1:16" s="124" customFormat="1" ht="24" x14ac:dyDescent="0.2">
      <c r="A12" s="122"/>
      <c r="B12" s="123" t="s">
        <v>300</v>
      </c>
      <c r="C12" s="120">
        <f t="shared" si="0"/>
        <v>0</v>
      </c>
      <c r="D12" s="120">
        <f t="shared" ref="D12:N12" si="1">D9+D10+D11</f>
        <v>0</v>
      </c>
      <c r="E12" s="120">
        <f t="shared" si="1"/>
        <v>0</v>
      </c>
      <c r="F12" s="120">
        <f t="shared" si="1"/>
        <v>0</v>
      </c>
      <c r="G12" s="120">
        <f t="shared" si="1"/>
        <v>0</v>
      </c>
      <c r="H12" s="120">
        <f t="shared" si="1"/>
        <v>0</v>
      </c>
      <c r="I12" s="120">
        <f t="shared" si="1"/>
        <v>0</v>
      </c>
      <c r="J12" s="120">
        <f t="shared" si="1"/>
        <v>0</v>
      </c>
      <c r="K12" s="120">
        <f t="shared" si="1"/>
        <v>0</v>
      </c>
      <c r="L12" s="120">
        <f t="shared" si="1"/>
        <v>0</v>
      </c>
      <c r="M12" s="120">
        <f t="shared" si="1"/>
        <v>0</v>
      </c>
      <c r="N12" s="120">
        <f t="shared" si="1"/>
        <v>0</v>
      </c>
    </row>
    <row r="13" spans="1:16" s="124" customFormat="1" ht="15" x14ac:dyDescent="0.2">
      <c r="A13" s="441" t="s">
        <v>301</v>
      </c>
      <c r="B13" s="442"/>
      <c r="C13" s="442"/>
      <c r="D13" s="442"/>
      <c r="E13" s="442"/>
      <c r="F13" s="442"/>
      <c r="G13" s="442"/>
      <c r="H13" s="442"/>
      <c r="I13" s="442"/>
      <c r="J13" s="442"/>
      <c r="K13" s="442"/>
      <c r="L13" s="442"/>
      <c r="M13" s="442"/>
      <c r="N13" s="442"/>
    </row>
    <row r="14" spans="1:16" s="124" customFormat="1" ht="13.5" customHeight="1" x14ac:dyDescent="0.2">
      <c r="A14" s="450" t="s">
        <v>302</v>
      </c>
      <c r="B14" s="451"/>
      <c r="C14" s="451"/>
      <c r="D14" s="451"/>
      <c r="E14" s="451"/>
      <c r="F14" s="451"/>
      <c r="G14" s="451"/>
      <c r="H14" s="451"/>
      <c r="I14" s="451"/>
      <c r="J14" s="451"/>
      <c r="K14" s="451"/>
      <c r="L14" s="451"/>
      <c r="M14" s="451"/>
      <c r="N14" s="451"/>
    </row>
    <row r="15" spans="1:16" s="115" customFormat="1" ht="24" x14ac:dyDescent="0.2">
      <c r="A15" s="118">
        <v>5</v>
      </c>
      <c r="B15" s="125" t="s">
        <v>303</v>
      </c>
      <c r="C15" s="120">
        <f t="shared" ref="C15:C33" si="2">SUM(D15:N15)</f>
        <v>0</v>
      </c>
      <c r="D15" s="121">
        <v>0</v>
      </c>
      <c r="E15" s="121">
        <v>0</v>
      </c>
      <c r="F15" s="121">
        <v>0</v>
      </c>
      <c r="G15" s="121">
        <v>0</v>
      </c>
      <c r="H15" s="121">
        <v>0</v>
      </c>
      <c r="I15" s="121">
        <v>0</v>
      </c>
      <c r="J15" s="121">
        <v>0</v>
      </c>
      <c r="K15" s="121">
        <v>0</v>
      </c>
      <c r="L15" s="121">
        <v>0</v>
      </c>
      <c r="M15" s="121">
        <v>0</v>
      </c>
      <c r="N15" s="121">
        <v>0</v>
      </c>
    </row>
    <row r="16" spans="1:16" s="115" customFormat="1" ht="15" x14ac:dyDescent="0.2">
      <c r="A16" s="118">
        <v>6</v>
      </c>
      <c r="B16" s="125" t="s">
        <v>304</v>
      </c>
      <c r="C16" s="120">
        <f t="shared" si="2"/>
        <v>0</v>
      </c>
      <c r="D16" s="121">
        <v>0</v>
      </c>
      <c r="E16" s="121">
        <v>0</v>
      </c>
      <c r="F16" s="121">
        <v>0</v>
      </c>
      <c r="G16" s="121">
        <v>0</v>
      </c>
      <c r="H16" s="121">
        <v>0</v>
      </c>
      <c r="I16" s="121">
        <v>0</v>
      </c>
      <c r="J16" s="121">
        <v>0</v>
      </c>
      <c r="K16" s="121">
        <v>0</v>
      </c>
      <c r="L16" s="121">
        <v>0</v>
      </c>
      <c r="M16" s="121">
        <v>0</v>
      </c>
      <c r="N16" s="121">
        <v>0</v>
      </c>
    </row>
    <row r="17" spans="1:14" s="124" customFormat="1" ht="24" x14ac:dyDescent="0.2">
      <c r="A17" s="118">
        <v>7</v>
      </c>
      <c r="B17" s="119" t="s">
        <v>305</v>
      </c>
      <c r="C17" s="120">
        <f t="shared" si="2"/>
        <v>0</v>
      </c>
      <c r="D17" s="121">
        <v>0</v>
      </c>
      <c r="E17" s="121">
        <v>0</v>
      </c>
      <c r="F17" s="121">
        <v>0</v>
      </c>
      <c r="G17" s="121">
        <v>0</v>
      </c>
      <c r="H17" s="121">
        <v>0</v>
      </c>
      <c r="I17" s="121">
        <v>0</v>
      </c>
      <c r="J17" s="121">
        <v>0</v>
      </c>
      <c r="K17" s="121">
        <v>0</v>
      </c>
      <c r="L17" s="121">
        <v>0</v>
      </c>
      <c r="M17" s="121">
        <v>0</v>
      </c>
      <c r="N17" s="121">
        <v>0</v>
      </c>
    </row>
    <row r="18" spans="1:14" s="126" customFormat="1" ht="15" x14ac:dyDescent="0.2">
      <c r="A18" s="118">
        <v>8</v>
      </c>
      <c r="B18" s="119" t="s">
        <v>306</v>
      </c>
      <c r="C18" s="120">
        <f t="shared" si="2"/>
        <v>0</v>
      </c>
      <c r="D18" s="121">
        <v>0</v>
      </c>
      <c r="E18" s="121">
        <v>0</v>
      </c>
      <c r="F18" s="121">
        <v>0</v>
      </c>
      <c r="G18" s="121">
        <v>0</v>
      </c>
      <c r="H18" s="121">
        <v>0</v>
      </c>
      <c r="I18" s="121">
        <v>0</v>
      </c>
      <c r="J18" s="121">
        <v>0</v>
      </c>
      <c r="K18" s="121">
        <v>0</v>
      </c>
      <c r="L18" s="121">
        <v>0</v>
      </c>
      <c r="M18" s="121">
        <v>0</v>
      </c>
      <c r="N18" s="121">
        <v>0</v>
      </c>
    </row>
    <row r="19" spans="1:14" s="126" customFormat="1" ht="15" x14ac:dyDescent="0.2">
      <c r="A19" s="118">
        <v>9</v>
      </c>
      <c r="B19" s="119" t="s">
        <v>307</v>
      </c>
      <c r="C19" s="120">
        <f t="shared" si="2"/>
        <v>0</v>
      </c>
      <c r="D19" s="121">
        <v>0</v>
      </c>
      <c r="E19" s="121">
        <v>0</v>
      </c>
      <c r="F19" s="121">
        <v>0</v>
      </c>
      <c r="G19" s="121">
        <v>0</v>
      </c>
      <c r="H19" s="121">
        <v>0</v>
      </c>
      <c r="I19" s="121">
        <v>0</v>
      </c>
      <c r="J19" s="121">
        <v>0</v>
      </c>
      <c r="K19" s="121">
        <v>0</v>
      </c>
      <c r="L19" s="121">
        <v>0</v>
      </c>
      <c r="M19" s="121">
        <v>0</v>
      </c>
      <c r="N19" s="121">
        <v>0</v>
      </c>
    </row>
    <row r="20" spans="1:14" s="126" customFormat="1" ht="15" x14ac:dyDescent="0.2">
      <c r="A20" s="118">
        <v>10</v>
      </c>
      <c r="B20" s="119" t="s">
        <v>308</v>
      </c>
      <c r="C20" s="120">
        <f t="shared" si="2"/>
        <v>0</v>
      </c>
      <c r="D20" s="121">
        <v>0</v>
      </c>
      <c r="E20" s="121">
        <v>0</v>
      </c>
      <c r="F20" s="121">
        <v>0</v>
      </c>
      <c r="G20" s="121">
        <v>0</v>
      </c>
      <c r="H20" s="121">
        <v>0</v>
      </c>
      <c r="I20" s="121">
        <v>0</v>
      </c>
      <c r="J20" s="121">
        <v>0</v>
      </c>
      <c r="K20" s="121">
        <v>0</v>
      </c>
      <c r="L20" s="121">
        <v>0</v>
      </c>
      <c r="M20" s="121">
        <v>0</v>
      </c>
      <c r="N20" s="121">
        <v>0</v>
      </c>
    </row>
    <row r="21" spans="1:14" s="117" customFormat="1" ht="15" x14ac:dyDescent="0.2">
      <c r="A21" s="118"/>
      <c r="B21" s="123" t="s">
        <v>309</v>
      </c>
      <c r="C21" s="120">
        <f t="shared" si="2"/>
        <v>0</v>
      </c>
      <c r="D21" s="127">
        <f t="shared" ref="D21:I21" si="3">D15+D16+D17+D18+D19+D20</f>
        <v>0</v>
      </c>
      <c r="E21" s="127">
        <f t="shared" si="3"/>
        <v>0</v>
      </c>
      <c r="F21" s="127">
        <f t="shared" si="3"/>
        <v>0</v>
      </c>
      <c r="G21" s="127">
        <f t="shared" si="3"/>
        <v>0</v>
      </c>
      <c r="H21" s="127">
        <f t="shared" si="3"/>
        <v>0</v>
      </c>
      <c r="I21" s="127">
        <f t="shared" si="3"/>
        <v>0</v>
      </c>
      <c r="J21" s="127">
        <f t="shared" ref="J21:M21" si="4">J15+J16+J17+J18+J19+J20</f>
        <v>0</v>
      </c>
      <c r="K21" s="127">
        <f t="shared" si="4"/>
        <v>0</v>
      </c>
      <c r="L21" s="127">
        <f t="shared" si="4"/>
        <v>0</v>
      </c>
      <c r="M21" s="127">
        <f t="shared" si="4"/>
        <v>0</v>
      </c>
      <c r="N21" s="127">
        <f>N15+N16+N17+N18+N19+N20</f>
        <v>0</v>
      </c>
    </row>
    <row r="22" spans="1:14" s="117" customFormat="1" ht="15" x14ac:dyDescent="0.2">
      <c r="A22" s="118">
        <v>11</v>
      </c>
      <c r="B22" s="119" t="s">
        <v>310</v>
      </c>
      <c r="C22" s="120">
        <f t="shared" si="2"/>
        <v>0</v>
      </c>
      <c r="D22" s="121">
        <v>0</v>
      </c>
      <c r="E22" s="121">
        <v>0</v>
      </c>
      <c r="F22" s="121">
        <v>0</v>
      </c>
      <c r="G22" s="121">
        <v>0</v>
      </c>
      <c r="H22" s="121">
        <v>0</v>
      </c>
      <c r="I22" s="121">
        <v>0</v>
      </c>
      <c r="J22" s="121">
        <v>0</v>
      </c>
      <c r="K22" s="121">
        <v>0</v>
      </c>
      <c r="L22" s="121">
        <v>0</v>
      </c>
      <c r="M22" s="121">
        <v>0</v>
      </c>
      <c r="N22" s="121">
        <v>0</v>
      </c>
    </row>
    <row r="23" spans="1:14" s="117" customFormat="1" ht="24" x14ac:dyDescent="0.2">
      <c r="A23" s="128">
        <v>12</v>
      </c>
      <c r="B23" s="125" t="s">
        <v>311</v>
      </c>
      <c r="C23" s="120">
        <f t="shared" si="2"/>
        <v>0</v>
      </c>
      <c r="D23" s="121">
        <v>0</v>
      </c>
      <c r="E23" s="121">
        <v>0</v>
      </c>
      <c r="F23" s="121">
        <v>0</v>
      </c>
      <c r="G23" s="121">
        <v>0</v>
      </c>
      <c r="H23" s="121">
        <v>0</v>
      </c>
      <c r="I23" s="121">
        <v>0</v>
      </c>
      <c r="J23" s="121">
        <v>0</v>
      </c>
      <c r="K23" s="121">
        <v>0</v>
      </c>
      <c r="L23" s="121">
        <v>0</v>
      </c>
      <c r="M23" s="121">
        <v>0</v>
      </c>
      <c r="N23" s="121">
        <v>0</v>
      </c>
    </row>
    <row r="24" spans="1:14" s="124" customFormat="1" ht="15" x14ac:dyDescent="0.2">
      <c r="A24" s="118"/>
      <c r="B24" s="123" t="s">
        <v>312</v>
      </c>
      <c r="C24" s="120">
        <f t="shared" si="2"/>
        <v>0</v>
      </c>
      <c r="D24" s="129">
        <f t="shared" ref="D24:I24" si="5">D22+D23</f>
        <v>0</v>
      </c>
      <c r="E24" s="129">
        <f t="shared" si="5"/>
        <v>0</v>
      </c>
      <c r="F24" s="129">
        <f t="shared" si="5"/>
        <v>0</v>
      </c>
      <c r="G24" s="129">
        <f t="shared" si="5"/>
        <v>0</v>
      </c>
      <c r="H24" s="129">
        <f t="shared" si="5"/>
        <v>0</v>
      </c>
      <c r="I24" s="129">
        <f t="shared" si="5"/>
        <v>0</v>
      </c>
      <c r="J24" s="129">
        <f t="shared" ref="J24:N24" si="6">J22+J23</f>
        <v>0</v>
      </c>
      <c r="K24" s="129">
        <f t="shared" si="6"/>
        <v>0</v>
      </c>
      <c r="L24" s="129">
        <f t="shared" si="6"/>
        <v>0</v>
      </c>
      <c r="M24" s="129">
        <f t="shared" si="6"/>
        <v>0</v>
      </c>
      <c r="N24" s="129">
        <f t="shared" si="6"/>
        <v>0</v>
      </c>
    </row>
    <row r="25" spans="1:14" s="124" customFormat="1" ht="48" x14ac:dyDescent="0.2">
      <c r="A25" s="118">
        <v>13</v>
      </c>
      <c r="B25" s="125" t="s">
        <v>313</v>
      </c>
      <c r="C25" s="120">
        <f t="shared" si="2"/>
        <v>0</v>
      </c>
      <c r="D25" s="121">
        <v>0</v>
      </c>
      <c r="E25" s="121">
        <v>0</v>
      </c>
      <c r="F25" s="121">
        <v>0</v>
      </c>
      <c r="G25" s="121">
        <v>0</v>
      </c>
      <c r="H25" s="121">
        <v>0</v>
      </c>
      <c r="I25" s="121">
        <v>0</v>
      </c>
      <c r="J25" s="121">
        <v>0</v>
      </c>
      <c r="K25" s="121">
        <v>0</v>
      </c>
      <c r="L25" s="121">
        <v>0</v>
      </c>
      <c r="M25" s="121">
        <v>0</v>
      </c>
      <c r="N25" s="121">
        <v>0</v>
      </c>
    </row>
    <row r="26" spans="1:14" s="131" customFormat="1" ht="36" x14ac:dyDescent="0.2">
      <c r="A26" s="128">
        <v>14</v>
      </c>
      <c r="B26" s="301" t="s">
        <v>489</v>
      </c>
      <c r="C26" s="120">
        <f t="shared" si="2"/>
        <v>0</v>
      </c>
      <c r="D26" s="121">
        <v>0</v>
      </c>
      <c r="E26" s="121">
        <v>0</v>
      </c>
      <c r="F26" s="121">
        <v>0</v>
      </c>
      <c r="G26" s="121">
        <v>0</v>
      </c>
      <c r="H26" s="121">
        <v>0</v>
      </c>
      <c r="I26" s="121">
        <v>0</v>
      </c>
      <c r="J26" s="121">
        <v>0</v>
      </c>
      <c r="K26" s="121">
        <v>0</v>
      </c>
      <c r="L26" s="121">
        <v>0</v>
      </c>
      <c r="M26" s="121">
        <v>0</v>
      </c>
      <c r="N26" s="121">
        <v>0</v>
      </c>
    </row>
    <row r="27" spans="1:14" s="131" customFormat="1" ht="24" x14ac:dyDescent="0.2">
      <c r="A27" s="128"/>
      <c r="B27" s="130" t="s">
        <v>315</v>
      </c>
      <c r="C27" s="120">
        <f t="shared" si="2"/>
        <v>0</v>
      </c>
      <c r="D27" s="132">
        <f t="shared" ref="D27:I27" si="7">D21+D24+D25+D26</f>
        <v>0</v>
      </c>
      <c r="E27" s="132">
        <f t="shared" si="7"/>
        <v>0</v>
      </c>
      <c r="F27" s="132">
        <f t="shared" si="7"/>
        <v>0</v>
      </c>
      <c r="G27" s="132">
        <f t="shared" si="7"/>
        <v>0</v>
      </c>
      <c r="H27" s="132">
        <f t="shared" si="7"/>
        <v>0</v>
      </c>
      <c r="I27" s="132">
        <f t="shared" si="7"/>
        <v>0</v>
      </c>
      <c r="J27" s="132">
        <f t="shared" ref="J27:N27" si="8">J21+J24+J25+J26</f>
        <v>0</v>
      </c>
      <c r="K27" s="132">
        <f t="shared" si="8"/>
        <v>0</v>
      </c>
      <c r="L27" s="132">
        <f t="shared" si="8"/>
        <v>0</v>
      </c>
      <c r="M27" s="132">
        <f t="shared" si="8"/>
        <v>0</v>
      </c>
      <c r="N27" s="132">
        <f t="shared" si="8"/>
        <v>0</v>
      </c>
    </row>
    <row r="28" spans="1:14" s="131" customFormat="1" ht="24" x14ac:dyDescent="0.2">
      <c r="A28" s="128"/>
      <c r="B28" s="130" t="s">
        <v>316</v>
      </c>
      <c r="C28" s="120">
        <f t="shared" si="2"/>
        <v>0</v>
      </c>
      <c r="D28" s="132">
        <f t="shared" ref="D28:I28" si="9">D12-D27</f>
        <v>0</v>
      </c>
      <c r="E28" s="132">
        <f t="shared" si="9"/>
        <v>0</v>
      </c>
      <c r="F28" s="132">
        <f t="shared" si="9"/>
        <v>0</v>
      </c>
      <c r="G28" s="132">
        <f t="shared" si="9"/>
        <v>0</v>
      </c>
      <c r="H28" s="132">
        <f t="shared" si="9"/>
        <v>0</v>
      </c>
      <c r="I28" s="132">
        <f t="shared" si="9"/>
        <v>0</v>
      </c>
      <c r="J28" s="132">
        <f t="shared" ref="J28:N28" si="10">J12-J27</f>
        <v>0</v>
      </c>
      <c r="K28" s="132">
        <f t="shared" si="10"/>
        <v>0</v>
      </c>
      <c r="L28" s="132">
        <f t="shared" si="10"/>
        <v>0</v>
      </c>
      <c r="M28" s="132">
        <f t="shared" si="10"/>
        <v>0</v>
      </c>
      <c r="N28" s="132">
        <f t="shared" si="10"/>
        <v>0</v>
      </c>
    </row>
    <row r="29" spans="1:14" s="131" customFormat="1" x14ac:dyDescent="0.2">
      <c r="A29" s="128">
        <v>15</v>
      </c>
      <c r="B29" s="133" t="s">
        <v>317</v>
      </c>
      <c r="C29" s="120">
        <f t="shared" si="2"/>
        <v>0</v>
      </c>
      <c r="D29" s="121">
        <v>0</v>
      </c>
      <c r="E29" s="121">
        <v>0</v>
      </c>
      <c r="F29" s="121">
        <v>0</v>
      </c>
      <c r="G29" s="121">
        <v>0</v>
      </c>
      <c r="H29" s="121">
        <v>0</v>
      </c>
      <c r="I29" s="121">
        <v>0</v>
      </c>
      <c r="J29" s="121">
        <v>0</v>
      </c>
      <c r="K29" s="121">
        <v>0</v>
      </c>
      <c r="L29" s="121">
        <v>0</v>
      </c>
      <c r="M29" s="121">
        <v>0</v>
      </c>
      <c r="N29" s="121">
        <v>0</v>
      </c>
    </row>
    <row r="30" spans="1:14" s="131" customFormat="1" x14ac:dyDescent="0.2">
      <c r="A30" s="128">
        <v>16</v>
      </c>
      <c r="B30" s="133" t="s">
        <v>318</v>
      </c>
      <c r="C30" s="120">
        <f t="shared" si="2"/>
        <v>0</v>
      </c>
      <c r="D30" s="121">
        <v>0</v>
      </c>
      <c r="E30" s="121">
        <v>0</v>
      </c>
      <c r="F30" s="121">
        <v>0</v>
      </c>
      <c r="G30" s="121">
        <v>0</v>
      </c>
      <c r="H30" s="121">
        <v>0</v>
      </c>
      <c r="I30" s="121">
        <v>0</v>
      </c>
      <c r="J30" s="121">
        <v>0</v>
      </c>
      <c r="K30" s="121">
        <v>0</v>
      </c>
      <c r="L30" s="121">
        <v>0</v>
      </c>
      <c r="M30" s="121">
        <v>0</v>
      </c>
      <c r="N30" s="121">
        <v>0</v>
      </c>
    </row>
    <row r="31" spans="1:14" s="131" customFormat="1" x14ac:dyDescent="0.2">
      <c r="A31" s="128">
        <v>17</v>
      </c>
      <c r="B31" s="133" t="s">
        <v>319</v>
      </c>
      <c r="C31" s="120">
        <f t="shared" si="2"/>
        <v>0</v>
      </c>
      <c r="D31" s="121">
        <v>0</v>
      </c>
      <c r="E31" s="121">
        <v>0</v>
      </c>
      <c r="F31" s="121">
        <v>0</v>
      </c>
      <c r="G31" s="121">
        <v>0</v>
      </c>
      <c r="H31" s="121">
        <v>0</v>
      </c>
      <c r="I31" s="121">
        <v>0</v>
      </c>
      <c r="J31" s="121">
        <v>0</v>
      </c>
      <c r="K31" s="121">
        <v>0</v>
      </c>
      <c r="L31" s="121">
        <v>0</v>
      </c>
      <c r="M31" s="121">
        <v>0</v>
      </c>
      <c r="N31" s="121">
        <v>0</v>
      </c>
    </row>
    <row r="32" spans="1:14" s="131" customFormat="1" ht="24" x14ac:dyDescent="0.2">
      <c r="A32" s="128"/>
      <c r="B32" s="130" t="s">
        <v>320</v>
      </c>
      <c r="C32" s="120">
        <f t="shared" si="2"/>
        <v>0</v>
      </c>
      <c r="D32" s="132">
        <f>D29-D30+D31</f>
        <v>0</v>
      </c>
      <c r="E32" s="132">
        <f t="shared" ref="E32:N32" si="11">E29-E30+E31</f>
        <v>0</v>
      </c>
      <c r="F32" s="132">
        <f t="shared" si="11"/>
        <v>0</v>
      </c>
      <c r="G32" s="132">
        <f t="shared" si="11"/>
        <v>0</v>
      </c>
      <c r="H32" s="132">
        <f t="shared" si="11"/>
        <v>0</v>
      </c>
      <c r="I32" s="132">
        <f t="shared" si="11"/>
        <v>0</v>
      </c>
      <c r="J32" s="132">
        <f t="shared" si="11"/>
        <v>0</v>
      </c>
      <c r="K32" s="132">
        <f t="shared" si="11"/>
        <v>0</v>
      </c>
      <c r="L32" s="132">
        <f t="shared" si="11"/>
        <v>0</v>
      </c>
      <c r="M32" s="132">
        <f t="shared" si="11"/>
        <v>0</v>
      </c>
      <c r="N32" s="132">
        <f t="shared" si="11"/>
        <v>0</v>
      </c>
    </row>
    <row r="33" spans="1:14" s="124" customFormat="1" ht="24" x14ac:dyDescent="0.2">
      <c r="A33" s="134"/>
      <c r="B33" s="123" t="s">
        <v>321</v>
      </c>
      <c r="C33" s="120">
        <f t="shared" si="2"/>
        <v>0</v>
      </c>
      <c r="D33" s="120">
        <f t="shared" ref="D33:N33" si="12">D28-D32</f>
        <v>0</v>
      </c>
      <c r="E33" s="120">
        <f t="shared" si="12"/>
        <v>0</v>
      </c>
      <c r="F33" s="120">
        <f t="shared" si="12"/>
        <v>0</v>
      </c>
      <c r="G33" s="120">
        <f t="shared" si="12"/>
        <v>0</v>
      </c>
      <c r="H33" s="120">
        <f t="shared" si="12"/>
        <v>0</v>
      </c>
      <c r="I33" s="120">
        <f t="shared" si="12"/>
        <v>0</v>
      </c>
      <c r="J33" s="120">
        <f t="shared" si="12"/>
        <v>0</v>
      </c>
      <c r="K33" s="120">
        <f t="shared" si="12"/>
        <v>0</v>
      </c>
      <c r="L33" s="120">
        <f t="shared" si="12"/>
        <v>0</v>
      </c>
      <c r="M33" s="120">
        <f t="shared" si="12"/>
        <v>0</v>
      </c>
      <c r="N33" s="120">
        <f t="shared" si="12"/>
        <v>0</v>
      </c>
    </row>
    <row r="34" spans="1:14" s="124" customFormat="1" ht="15" x14ac:dyDescent="0.2">
      <c r="A34" s="143"/>
      <c r="B34" s="144"/>
      <c r="C34" s="145"/>
      <c r="D34" s="145"/>
      <c r="E34" s="145"/>
      <c r="F34" s="145"/>
      <c r="G34" s="145"/>
      <c r="H34" s="145"/>
      <c r="I34" s="145"/>
      <c r="J34" s="145"/>
      <c r="K34" s="145"/>
      <c r="L34" s="145"/>
      <c r="M34" s="145"/>
      <c r="N34" s="145"/>
    </row>
    <row r="35" spans="1:14" s="146" customFormat="1" x14ac:dyDescent="0.2">
      <c r="A35" s="445" t="s">
        <v>480</v>
      </c>
      <c r="B35" s="445"/>
      <c r="C35" s="445"/>
      <c r="D35" s="445"/>
      <c r="E35" s="445"/>
      <c r="F35" s="445"/>
      <c r="G35" s="445"/>
      <c r="H35" s="445"/>
      <c r="I35" s="445"/>
      <c r="J35" s="445"/>
      <c r="K35" s="445"/>
      <c r="L35" s="445"/>
      <c r="M35" s="445"/>
      <c r="N35" s="445"/>
    </row>
    <row r="36" spans="1:14" x14ac:dyDescent="0.2">
      <c r="A36" s="147" t="s">
        <v>333</v>
      </c>
      <c r="B36" s="147"/>
      <c r="C36" s="148" t="s">
        <v>175</v>
      </c>
      <c r="D36" s="294" t="s">
        <v>289</v>
      </c>
      <c r="E36" s="294" t="s">
        <v>290</v>
      </c>
      <c r="F36" s="294" t="s">
        <v>291</v>
      </c>
      <c r="G36" s="294" t="s">
        <v>292</v>
      </c>
      <c r="H36" s="294" t="s">
        <v>293</v>
      </c>
      <c r="I36" s="294" t="s">
        <v>294</v>
      </c>
      <c r="J36" s="294" t="s">
        <v>368</v>
      </c>
      <c r="K36" s="294" t="s">
        <v>369</v>
      </c>
      <c r="L36" s="294" t="s">
        <v>370</v>
      </c>
      <c r="M36" s="294" t="s">
        <v>371</v>
      </c>
      <c r="N36" s="294" t="s">
        <v>372</v>
      </c>
    </row>
    <row r="37" spans="1:14" s="149" customFormat="1" ht="24" x14ac:dyDescent="0.2">
      <c r="A37" s="135">
        <v>19</v>
      </c>
      <c r="B37" s="133" t="s">
        <v>334</v>
      </c>
      <c r="C37" s="120">
        <f t="shared" ref="C37:C47" si="13">SUM(D37:N37)</f>
        <v>0</v>
      </c>
      <c r="D37" s="314">
        <v>0</v>
      </c>
      <c r="E37" s="314">
        <v>0</v>
      </c>
      <c r="F37" s="314">
        <v>0</v>
      </c>
      <c r="G37" s="314">
        <v>0</v>
      </c>
      <c r="H37" s="314">
        <v>0</v>
      </c>
      <c r="I37" s="314">
        <v>0</v>
      </c>
      <c r="J37" s="314">
        <v>0</v>
      </c>
      <c r="K37" s="314">
        <v>0</v>
      </c>
      <c r="L37" s="314">
        <v>0</v>
      </c>
      <c r="M37" s="314">
        <v>0</v>
      </c>
      <c r="N37" s="314">
        <v>0</v>
      </c>
    </row>
    <row r="38" spans="1:14" s="149" customFormat="1" ht="24" x14ac:dyDescent="0.2">
      <c r="A38" s="135">
        <v>20</v>
      </c>
      <c r="B38" s="133" t="s">
        <v>486</v>
      </c>
      <c r="C38" s="120">
        <f t="shared" si="13"/>
        <v>0</v>
      </c>
      <c r="D38" s="314">
        <v>0</v>
      </c>
      <c r="E38" s="314">
        <v>0</v>
      </c>
      <c r="F38" s="314">
        <v>0</v>
      </c>
      <c r="G38" s="314">
        <v>0</v>
      </c>
      <c r="H38" s="314">
        <v>0</v>
      </c>
      <c r="I38" s="314">
        <v>0</v>
      </c>
      <c r="J38" s="314">
        <v>0</v>
      </c>
      <c r="K38" s="314">
        <v>0</v>
      </c>
      <c r="L38" s="314">
        <v>0</v>
      </c>
      <c r="M38" s="314">
        <v>0</v>
      </c>
      <c r="N38" s="314">
        <v>0</v>
      </c>
    </row>
    <row r="39" spans="1:14" s="149" customFormat="1" x14ac:dyDescent="0.2">
      <c r="A39" s="135">
        <v>21</v>
      </c>
      <c r="B39" s="133" t="s">
        <v>336</v>
      </c>
      <c r="C39" s="120">
        <f t="shared" si="13"/>
        <v>0</v>
      </c>
      <c r="D39" s="314">
        <v>0</v>
      </c>
      <c r="E39" s="314">
        <v>0</v>
      </c>
      <c r="F39" s="314">
        <v>0</v>
      </c>
      <c r="G39" s="314">
        <v>0</v>
      </c>
      <c r="H39" s="314">
        <v>0</v>
      </c>
      <c r="I39" s="314">
        <v>0</v>
      </c>
      <c r="J39" s="314">
        <v>0</v>
      </c>
      <c r="K39" s="314">
        <v>0</v>
      </c>
      <c r="L39" s="314">
        <v>0</v>
      </c>
      <c r="M39" s="314">
        <v>0</v>
      </c>
      <c r="N39" s="314">
        <v>0</v>
      </c>
    </row>
    <row r="40" spans="1:14" s="149" customFormat="1" ht="24" x14ac:dyDescent="0.2">
      <c r="A40" s="135">
        <v>22</v>
      </c>
      <c r="B40" s="315" t="s">
        <v>476</v>
      </c>
      <c r="C40" s="120">
        <f t="shared" si="13"/>
        <v>0</v>
      </c>
      <c r="D40" s="314">
        <v>0</v>
      </c>
      <c r="E40" s="314">
        <v>0</v>
      </c>
      <c r="F40" s="314">
        <v>0</v>
      </c>
      <c r="G40" s="314">
        <v>0</v>
      </c>
      <c r="H40" s="314">
        <v>0</v>
      </c>
      <c r="I40" s="314">
        <v>0</v>
      </c>
      <c r="J40" s="314">
        <v>0</v>
      </c>
      <c r="K40" s="314">
        <v>0</v>
      </c>
      <c r="L40" s="314">
        <v>0</v>
      </c>
      <c r="M40" s="314">
        <v>0</v>
      </c>
      <c r="N40" s="314">
        <v>0</v>
      </c>
    </row>
    <row r="41" spans="1:14" s="155" customFormat="1" ht="24" x14ac:dyDescent="0.2">
      <c r="A41" s="151"/>
      <c r="B41" s="152" t="s">
        <v>337</v>
      </c>
      <c r="C41" s="120">
        <f t="shared" si="13"/>
        <v>0</v>
      </c>
      <c r="D41" s="153">
        <f>SUM(D37:D40)</f>
        <v>0</v>
      </c>
      <c r="E41" s="153">
        <f t="shared" ref="E41:N41" si="14">SUM(E37:E40)</f>
        <v>0</v>
      </c>
      <c r="F41" s="153">
        <f t="shared" si="14"/>
        <v>0</v>
      </c>
      <c r="G41" s="153">
        <f t="shared" si="14"/>
        <v>0</v>
      </c>
      <c r="H41" s="153">
        <f t="shared" si="14"/>
        <v>0</v>
      </c>
      <c r="I41" s="153">
        <f t="shared" si="14"/>
        <v>0</v>
      </c>
      <c r="J41" s="153">
        <f t="shared" si="14"/>
        <v>0</v>
      </c>
      <c r="K41" s="153">
        <f t="shared" si="14"/>
        <v>0</v>
      </c>
      <c r="L41" s="153">
        <f t="shared" si="14"/>
        <v>0</v>
      </c>
      <c r="M41" s="153">
        <f t="shared" si="14"/>
        <v>0</v>
      </c>
      <c r="N41" s="153">
        <f t="shared" si="14"/>
        <v>0</v>
      </c>
    </row>
    <row r="42" spans="1:14" s="149" customFormat="1" x14ac:dyDescent="0.2">
      <c r="A42" s="147" t="s">
        <v>338</v>
      </c>
      <c r="B42" s="147"/>
      <c r="C42" s="120">
        <f t="shared" si="13"/>
        <v>0</v>
      </c>
      <c r="D42" s="294" t="s">
        <v>289</v>
      </c>
      <c r="E42" s="294" t="s">
        <v>290</v>
      </c>
      <c r="F42" s="294" t="s">
        <v>291</v>
      </c>
      <c r="G42" s="294" t="s">
        <v>292</v>
      </c>
      <c r="H42" s="294" t="s">
        <v>293</v>
      </c>
      <c r="I42" s="294" t="s">
        <v>294</v>
      </c>
      <c r="J42" s="294" t="s">
        <v>368</v>
      </c>
      <c r="K42" s="294" t="s">
        <v>369</v>
      </c>
      <c r="L42" s="294" t="s">
        <v>370</v>
      </c>
      <c r="M42" s="294" t="s">
        <v>371</v>
      </c>
      <c r="N42" s="294" t="s">
        <v>372</v>
      </c>
    </row>
    <row r="43" spans="1:14" s="149" customFormat="1" x14ac:dyDescent="0.2">
      <c r="A43" s="135">
        <v>23</v>
      </c>
      <c r="B43" s="133" t="s">
        <v>339</v>
      </c>
      <c r="C43" s="120">
        <f t="shared" si="13"/>
        <v>0</v>
      </c>
      <c r="D43" s="314">
        <v>0</v>
      </c>
      <c r="E43" s="314">
        <v>0</v>
      </c>
      <c r="F43" s="314">
        <v>0</v>
      </c>
      <c r="G43" s="314">
        <v>0</v>
      </c>
      <c r="H43" s="314">
        <v>0</v>
      </c>
      <c r="I43" s="314">
        <v>0</v>
      </c>
      <c r="J43" s="314">
        <v>0</v>
      </c>
      <c r="K43" s="314">
        <v>0</v>
      </c>
      <c r="L43" s="314">
        <v>0</v>
      </c>
      <c r="M43" s="314">
        <v>0</v>
      </c>
      <c r="N43" s="314">
        <v>0</v>
      </c>
    </row>
    <row r="44" spans="1:14" s="149" customFormat="1" ht="24" x14ac:dyDescent="0.2">
      <c r="A44" s="135"/>
      <c r="B44" s="136" t="s">
        <v>487</v>
      </c>
      <c r="C44" s="120">
        <f t="shared" si="13"/>
        <v>0</v>
      </c>
      <c r="D44" s="314">
        <v>0</v>
      </c>
      <c r="E44" s="314">
        <v>0</v>
      </c>
      <c r="F44" s="314">
        <v>0</v>
      </c>
      <c r="G44" s="314">
        <v>0</v>
      </c>
      <c r="H44" s="314">
        <v>0</v>
      </c>
      <c r="I44" s="314">
        <v>0</v>
      </c>
      <c r="J44" s="314">
        <v>0</v>
      </c>
      <c r="K44" s="314">
        <v>0</v>
      </c>
      <c r="L44" s="314">
        <v>0</v>
      </c>
      <c r="M44" s="314">
        <v>0</v>
      </c>
      <c r="N44" s="314">
        <v>0</v>
      </c>
    </row>
    <row r="45" spans="1:14" s="149" customFormat="1" x14ac:dyDescent="0.2">
      <c r="A45" s="135"/>
      <c r="B45" s="136" t="s">
        <v>477</v>
      </c>
      <c r="C45" s="120">
        <f t="shared" si="13"/>
        <v>0</v>
      </c>
      <c r="D45" s="314">
        <v>0</v>
      </c>
      <c r="E45" s="314">
        <v>0</v>
      </c>
      <c r="F45" s="314">
        <v>0</v>
      </c>
      <c r="G45" s="314">
        <v>0</v>
      </c>
      <c r="H45" s="314">
        <v>0</v>
      </c>
      <c r="I45" s="314">
        <v>0</v>
      </c>
      <c r="J45" s="314">
        <v>0</v>
      </c>
      <c r="K45" s="314">
        <v>0</v>
      </c>
      <c r="L45" s="314">
        <v>0</v>
      </c>
      <c r="M45" s="314">
        <v>0</v>
      </c>
      <c r="N45" s="314">
        <v>0</v>
      </c>
    </row>
    <row r="46" spans="1:14" s="155" customFormat="1" ht="24" x14ac:dyDescent="0.2">
      <c r="A46" s="157"/>
      <c r="B46" s="158" t="s">
        <v>341</v>
      </c>
      <c r="C46" s="120">
        <f t="shared" si="13"/>
        <v>0</v>
      </c>
      <c r="D46" s="127">
        <f>D43+D45</f>
        <v>0</v>
      </c>
      <c r="E46" s="127">
        <f t="shared" ref="E46:F46" si="15">E43+E45</f>
        <v>0</v>
      </c>
      <c r="F46" s="127">
        <f t="shared" si="15"/>
        <v>0</v>
      </c>
      <c r="G46" s="127">
        <f t="shared" ref="G46" si="16">G43+G45</f>
        <v>0</v>
      </c>
      <c r="H46" s="127">
        <f t="shared" ref="H46" si="17">H43+H45</f>
        <v>0</v>
      </c>
      <c r="I46" s="127">
        <f t="shared" ref="I46" si="18">I43+I45</f>
        <v>0</v>
      </c>
      <c r="J46" s="127">
        <f t="shared" ref="J46" si="19">J43+J45</f>
        <v>0</v>
      </c>
      <c r="K46" s="127">
        <f t="shared" ref="K46" si="20">K43+K45</f>
        <v>0</v>
      </c>
      <c r="L46" s="127">
        <f t="shared" ref="L46" si="21">L43+L45</f>
        <v>0</v>
      </c>
      <c r="M46" s="127">
        <f t="shared" ref="M46" si="22">M43+M45</f>
        <v>0</v>
      </c>
      <c r="N46" s="127">
        <f t="shared" ref="N46" si="23">N43+N45</f>
        <v>0</v>
      </c>
    </row>
    <row r="47" spans="1:14" s="126" customFormat="1" ht="24" x14ac:dyDescent="0.2">
      <c r="A47" s="134"/>
      <c r="B47" s="296" t="s">
        <v>342</v>
      </c>
      <c r="C47" s="120">
        <f t="shared" si="13"/>
        <v>0</v>
      </c>
      <c r="D47" s="120">
        <f>D41-D46</f>
        <v>0</v>
      </c>
      <c r="E47" s="120">
        <f t="shared" ref="E47:N47" si="24">E41-E46</f>
        <v>0</v>
      </c>
      <c r="F47" s="120">
        <f t="shared" si="24"/>
        <v>0</v>
      </c>
      <c r="G47" s="120">
        <f t="shared" si="24"/>
        <v>0</v>
      </c>
      <c r="H47" s="120">
        <f t="shared" si="24"/>
        <v>0</v>
      </c>
      <c r="I47" s="120">
        <f t="shared" si="24"/>
        <v>0</v>
      </c>
      <c r="J47" s="120">
        <f t="shared" si="24"/>
        <v>0</v>
      </c>
      <c r="K47" s="120">
        <f t="shared" si="24"/>
        <v>0</v>
      </c>
      <c r="L47" s="120">
        <f t="shared" si="24"/>
        <v>0</v>
      </c>
      <c r="M47" s="120">
        <f t="shared" si="24"/>
        <v>0</v>
      </c>
      <c r="N47" s="120">
        <f t="shared" si="24"/>
        <v>0</v>
      </c>
    </row>
    <row r="48" spans="1:14" s="126" customFormat="1" ht="15" x14ac:dyDescent="0.2">
      <c r="A48" s="143"/>
      <c r="B48" s="144"/>
      <c r="C48" s="145"/>
      <c r="D48" s="145"/>
      <c r="E48" s="145"/>
      <c r="F48" s="145"/>
      <c r="G48" s="145"/>
      <c r="H48" s="145"/>
      <c r="I48" s="145"/>
    </row>
    <row r="49" spans="1:15" s="155" customFormat="1" ht="27" customHeight="1" x14ac:dyDescent="0.2">
      <c r="A49" s="446" t="s">
        <v>481</v>
      </c>
      <c r="B49" s="447"/>
      <c r="C49" s="447"/>
      <c r="D49" s="447"/>
      <c r="E49" s="447"/>
      <c r="F49" s="447"/>
      <c r="G49" s="447"/>
      <c r="H49" s="447"/>
      <c r="I49" s="447"/>
      <c r="J49" s="447"/>
      <c r="K49" s="447"/>
      <c r="L49" s="447"/>
      <c r="M49" s="447"/>
      <c r="N49" s="447"/>
    </row>
    <row r="50" spans="1:15" s="155" customFormat="1" ht="27" customHeight="1" x14ac:dyDescent="0.2">
      <c r="A50" s="147" t="s">
        <v>479</v>
      </c>
      <c r="B50" s="302"/>
      <c r="C50" s="148" t="s">
        <v>175</v>
      </c>
      <c r="D50" s="294" t="s">
        <v>289</v>
      </c>
      <c r="E50" s="294" t="s">
        <v>290</v>
      </c>
      <c r="F50" s="294" t="s">
        <v>291</v>
      </c>
      <c r="G50" s="294" t="s">
        <v>292</v>
      </c>
      <c r="H50" s="294" t="s">
        <v>293</v>
      </c>
      <c r="I50" s="294" t="s">
        <v>294</v>
      </c>
      <c r="J50" s="294" t="s">
        <v>368</v>
      </c>
      <c r="K50" s="294" t="s">
        <v>369</v>
      </c>
      <c r="L50" s="294" t="s">
        <v>370</v>
      </c>
      <c r="M50" s="294" t="s">
        <v>371</v>
      </c>
      <c r="N50" s="294" t="s">
        <v>372</v>
      </c>
    </row>
    <row r="51" spans="1:15" s="149" customFormat="1" ht="24" x14ac:dyDescent="0.2">
      <c r="A51" s="135">
        <v>24</v>
      </c>
      <c r="B51" s="133" t="s">
        <v>344</v>
      </c>
      <c r="C51" s="120">
        <f t="shared" ref="C51:C57" si="25">SUM(D51:N51)</f>
        <v>0</v>
      </c>
      <c r="D51" s="121">
        <v>0</v>
      </c>
      <c r="E51" s="121">
        <v>0</v>
      </c>
      <c r="F51" s="121">
        <v>0</v>
      </c>
      <c r="G51" s="121">
        <v>0</v>
      </c>
      <c r="H51" s="121">
        <v>0</v>
      </c>
      <c r="I51" s="121">
        <v>0</v>
      </c>
      <c r="J51" s="121">
        <v>0</v>
      </c>
      <c r="K51" s="121">
        <v>0</v>
      </c>
      <c r="L51" s="121">
        <v>0</v>
      </c>
      <c r="M51" s="121">
        <v>0</v>
      </c>
      <c r="N51" s="121">
        <v>0</v>
      </c>
    </row>
    <row r="52" spans="1:15" s="149" customFormat="1" ht="24" x14ac:dyDescent="0.2">
      <c r="A52" s="135">
        <v>25</v>
      </c>
      <c r="B52" s="133" t="s">
        <v>345</v>
      </c>
      <c r="C52" s="120">
        <f t="shared" si="25"/>
        <v>0</v>
      </c>
      <c r="D52" s="121">
        <v>0</v>
      </c>
      <c r="E52" s="121">
        <v>0</v>
      </c>
      <c r="F52" s="121">
        <v>0</v>
      </c>
      <c r="G52" s="121">
        <v>0</v>
      </c>
      <c r="H52" s="121">
        <v>0</v>
      </c>
      <c r="I52" s="121">
        <v>0</v>
      </c>
      <c r="J52" s="121">
        <v>0</v>
      </c>
      <c r="K52" s="121">
        <v>0</v>
      </c>
      <c r="L52" s="121">
        <v>0</v>
      </c>
      <c r="M52" s="121">
        <v>0</v>
      </c>
      <c r="N52" s="121">
        <v>0</v>
      </c>
    </row>
    <row r="53" spans="1:15" s="149" customFormat="1" x14ac:dyDescent="0.2">
      <c r="A53" s="135">
        <v>26</v>
      </c>
      <c r="B53" s="133" t="s">
        <v>346</v>
      </c>
      <c r="C53" s="120">
        <f t="shared" si="25"/>
        <v>0</v>
      </c>
      <c r="D53" s="121">
        <v>0</v>
      </c>
      <c r="E53" s="121">
        <v>0</v>
      </c>
      <c r="F53" s="121">
        <v>0</v>
      </c>
      <c r="G53" s="121">
        <v>0</v>
      </c>
      <c r="H53" s="121">
        <v>0</v>
      </c>
      <c r="I53" s="121">
        <v>0</v>
      </c>
      <c r="J53" s="121">
        <v>0</v>
      </c>
      <c r="K53" s="121">
        <v>0</v>
      </c>
      <c r="L53" s="121">
        <v>0</v>
      </c>
      <c r="M53" s="121">
        <v>0</v>
      </c>
      <c r="N53" s="121">
        <v>0</v>
      </c>
    </row>
    <row r="54" spans="1:15" s="149" customFormat="1" x14ac:dyDescent="0.2">
      <c r="A54" s="135">
        <v>27</v>
      </c>
      <c r="B54" s="133" t="s">
        <v>478</v>
      </c>
      <c r="C54" s="120">
        <f t="shared" si="25"/>
        <v>0</v>
      </c>
      <c r="D54" s="121">
        <v>0</v>
      </c>
      <c r="E54" s="121">
        <v>0</v>
      </c>
      <c r="F54" s="121">
        <v>0</v>
      </c>
      <c r="G54" s="121">
        <v>0</v>
      </c>
      <c r="H54" s="121">
        <v>0</v>
      </c>
      <c r="I54" s="121">
        <v>0</v>
      </c>
      <c r="J54" s="121">
        <v>0</v>
      </c>
      <c r="K54" s="121">
        <v>0</v>
      </c>
      <c r="L54" s="121">
        <v>0</v>
      </c>
      <c r="M54" s="121">
        <v>0</v>
      </c>
      <c r="N54" s="121">
        <v>0</v>
      </c>
    </row>
    <row r="55" spans="1:15" s="155" customFormat="1" x14ac:dyDescent="0.2">
      <c r="A55" s="157"/>
      <c r="B55" s="158" t="s">
        <v>347</v>
      </c>
      <c r="C55" s="120">
        <f t="shared" si="25"/>
        <v>0</v>
      </c>
      <c r="D55" s="127">
        <f>SUM(D51:D54)</f>
        <v>0</v>
      </c>
      <c r="E55" s="127">
        <f t="shared" ref="E55:N55" si="26">SUM(E51:E54)</f>
        <v>0</v>
      </c>
      <c r="F55" s="127">
        <f t="shared" si="26"/>
        <v>0</v>
      </c>
      <c r="G55" s="127">
        <f t="shared" si="26"/>
        <v>0</v>
      </c>
      <c r="H55" s="127">
        <f t="shared" si="26"/>
        <v>0</v>
      </c>
      <c r="I55" s="127">
        <f t="shared" si="26"/>
        <v>0</v>
      </c>
      <c r="J55" s="127">
        <f t="shared" si="26"/>
        <v>0</v>
      </c>
      <c r="K55" s="127">
        <f t="shared" si="26"/>
        <v>0</v>
      </c>
      <c r="L55" s="127">
        <f t="shared" si="26"/>
        <v>0</v>
      </c>
      <c r="M55" s="127">
        <f t="shared" si="26"/>
        <v>0</v>
      </c>
      <c r="N55" s="127">
        <f t="shared" si="26"/>
        <v>0</v>
      </c>
    </row>
    <row r="56" spans="1:15" s="126" customFormat="1" ht="15" x14ac:dyDescent="0.2">
      <c r="A56" s="134"/>
      <c r="B56" s="296" t="s">
        <v>348</v>
      </c>
      <c r="C56" s="120">
        <f t="shared" si="25"/>
        <v>0</v>
      </c>
      <c r="D56" s="120">
        <f>-D55</f>
        <v>0</v>
      </c>
      <c r="E56" s="120">
        <f t="shared" ref="E56:N56" si="27">-E55</f>
        <v>0</v>
      </c>
      <c r="F56" s="120">
        <f t="shared" si="27"/>
        <v>0</v>
      </c>
      <c r="G56" s="120">
        <f t="shared" si="27"/>
        <v>0</v>
      </c>
      <c r="H56" s="120">
        <f t="shared" si="27"/>
        <v>0</v>
      </c>
      <c r="I56" s="120">
        <f t="shared" si="27"/>
        <v>0</v>
      </c>
      <c r="J56" s="120">
        <f t="shared" si="27"/>
        <v>0</v>
      </c>
      <c r="K56" s="120">
        <f t="shared" si="27"/>
        <v>0</v>
      </c>
      <c r="L56" s="120">
        <f t="shared" si="27"/>
        <v>0</v>
      </c>
      <c r="M56" s="120">
        <f t="shared" si="27"/>
        <v>0</v>
      </c>
      <c r="N56" s="120">
        <f t="shared" si="27"/>
        <v>0</v>
      </c>
    </row>
    <row r="57" spans="1:15" s="126" customFormat="1" ht="15" x14ac:dyDescent="0.2">
      <c r="A57" s="443" t="s">
        <v>349</v>
      </c>
      <c r="B57" s="443"/>
      <c r="C57" s="120">
        <f t="shared" si="25"/>
        <v>0</v>
      </c>
      <c r="D57" s="120">
        <f t="shared" ref="D57:N57" si="28">D47+D56</f>
        <v>0</v>
      </c>
      <c r="E57" s="120">
        <f t="shared" si="28"/>
        <v>0</v>
      </c>
      <c r="F57" s="120">
        <f t="shared" si="28"/>
        <v>0</v>
      </c>
      <c r="G57" s="120">
        <f t="shared" si="28"/>
        <v>0</v>
      </c>
      <c r="H57" s="120">
        <f t="shared" si="28"/>
        <v>0</v>
      </c>
      <c r="I57" s="120">
        <f t="shared" si="28"/>
        <v>0</v>
      </c>
      <c r="J57" s="120">
        <f t="shared" si="28"/>
        <v>0</v>
      </c>
      <c r="K57" s="120">
        <f t="shared" si="28"/>
        <v>0</v>
      </c>
      <c r="L57" s="120">
        <f t="shared" si="28"/>
        <v>0</v>
      </c>
      <c r="M57" s="120">
        <f t="shared" si="28"/>
        <v>0</v>
      </c>
      <c r="N57" s="120">
        <f t="shared" si="28"/>
        <v>0</v>
      </c>
    </row>
    <row r="58" spans="1:15" s="126" customFormat="1" ht="15" x14ac:dyDescent="0.2">
      <c r="A58" s="144"/>
      <c r="B58" s="144"/>
      <c r="C58" s="145"/>
      <c r="D58" s="145"/>
      <c r="E58" s="145"/>
      <c r="F58" s="145"/>
      <c r="G58" s="145"/>
      <c r="H58" s="145"/>
      <c r="I58" s="145"/>
    </row>
    <row r="59" spans="1:15" s="126" customFormat="1" ht="15" x14ac:dyDescent="0.2">
      <c r="A59" s="444" t="s">
        <v>350</v>
      </c>
      <c r="B59" s="444"/>
      <c r="C59" s="148" t="s">
        <v>175</v>
      </c>
      <c r="D59" s="294" t="s">
        <v>289</v>
      </c>
      <c r="E59" s="294" t="s">
        <v>290</v>
      </c>
      <c r="F59" s="294" t="s">
        <v>291</v>
      </c>
      <c r="G59" s="294" t="s">
        <v>292</v>
      </c>
      <c r="H59" s="294" t="s">
        <v>293</v>
      </c>
      <c r="I59" s="294" t="s">
        <v>294</v>
      </c>
      <c r="J59" s="294" t="s">
        <v>368</v>
      </c>
      <c r="K59" s="294" t="s">
        <v>369</v>
      </c>
      <c r="L59" s="294" t="s">
        <v>370</v>
      </c>
      <c r="M59" s="294" t="s">
        <v>371</v>
      </c>
      <c r="N59" s="294" t="s">
        <v>372</v>
      </c>
    </row>
    <row r="60" spans="1:15" s="126" customFormat="1" ht="15" x14ac:dyDescent="0.2">
      <c r="A60" s="444"/>
      <c r="B60" s="444"/>
      <c r="C60" s="120">
        <f t="shared" ref="C60" si="29">SUM(D60:N60)</f>
        <v>0</v>
      </c>
      <c r="D60" s="120">
        <f t="shared" ref="D60:N60" si="30">D33+D57</f>
        <v>0</v>
      </c>
      <c r="E60" s="120">
        <f t="shared" si="30"/>
        <v>0</v>
      </c>
      <c r="F60" s="120">
        <f t="shared" si="30"/>
        <v>0</v>
      </c>
      <c r="G60" s="120">
        <f t="shared" si="30"/>
        <v>0</v>
      </c>
      <c r="H60" s="120">
        <f t="shared" si="30"/>
        <v>0</v>
      </c>
      <c r="I60" s="120">
        <f t="shared" si="30"/>
        <v>0</v>
      </c>
      <c r="J60" s="120">
        <f t="shared" si="30"/>
        <v>0</v>
      </c>
      <c r="K60" s="120">
        <f t="shared" si="30"/>
        <v>0</v>
      </c>
      <c r="L60" s="120">
        <f t="shared" si="30"/>
        <v>0</v>
      </c>
      <c r="M60" s="120">
        <f t="shared" si="30"/>
        <v>0</v>
      </c>
      <c r="N60" s="120">
        <f t="shared" si="30"/>
        <v>0</v>
      </c>
    </row>
    <row r="61" spans="1:15" s="131" customFormat="1" ht="12.95" customHeight="1" x14ac:dyDescent="0.2">
      <c r="A61" s="135"/>
      <c r="B61" s="136" t="s">
        <v>322</v>
      </c>
      <c r="C61" s="120">
        <f>'Bilant FS'!D17</f>
        <v>0</v>
      </c>
      <c r="D61" s="137">
        <f>C61</f>
        <v>0</v>
      </c>
      <c r="E61" s="137">
        <f t="shared" ref="E61:I61" si="31">D62</f>
        <v>0</v>
      </c>
      <c r="F61" s="137">
        <f t="shared" si="31"/>
        <v>0</v>
      </c>
      <c r="G61" s="137">
        <f t="shared" si="31"/>
        <v>0</v>
      </c>
      <c r="H61" s="137">
        <f t="shared" si="31"/>
        <v>0</v>
      </c>
      <c r="I61" s="137">
        <f t="shared" si="31"/>
        <v>0</v>
      </c>
      <c r="J61" s="137">
        <f t="shared" ref="J61" si="32">I62</f>
        <v>0</v>
      </c>
      <c r="K61" s="137">
        <f t="shared" ref="K61" si="33">J62</f>
        <v>0</v>
      </c>
      <c r="L61" s="137">
        <f t="shared" ref="L61" si="34">K62</f>
        <v>0</v>
      </c>
      <c r="M61" s="137">
        <f t="shared" ref="M61" si="35">L62</f>
        <v>0</v>
      </c>
      <c r="N61" s="137">
        <f t="shared" ref="N61" si="36">M62</f>
        <v>0</v>
      </c>
    </row>
    <row r="62" spans="1:15" ht="24" x14ac:dyDescent="0.2">
      <c r="A62" s="138"/>
      <c r="B62" s="139" t="s">
        <v>323</v>
      </c>
      <c r="C62" s="140"/>
      <c r="D62" s="141">
        <f>D61+D60</f>
        <v>0</v>
      </c>
      <c r="E62" s="141">
        <f t="shared" ref="E62:N62" si="37">E61+E60</f>
        <v>0</v>
      </c>
      <c r="F62" s="141">
        <f t="shared" si="37"/>
        <v>0</v>
      </c>
      <c r="G62" s="141">
        <f t="shared" si="37"/>
        <v>0</v>
      </c>
      <c r="H62" s="141">
        <f t="shared" si="37"/>
        <v>0</v>
      </c>
      <c r="I62" s="141">
        <f t="shared" si="37"/>
        <v>0</v>
      </c>
      <c r="J62" s="141">
        <f t="shared" si="37"/>
        <v>0</v>
      </c>
      <c r="K62" s="141">
        <f t="shared" si="37"/>
        <v>0</v>
      </c>
      <c r="L62" s="141">
        <f t="shared" si="37"/>
        <v>0</v>
      </c>
      <c r="M62" s="141">
        <f t="shared" si="37"/>
        <v>0</v>
      </c>
      <c r="N62" s="141">
        <f t="shared" si="37"/>
        <v>0</v>
      </c>
    </row>
    <row r="63" spans="1:15" ht="12.95" customHeight="1" x14ac:dyDescent="0.2">
      <c r="A63" s="305"/>
      <c r="B63" s="305"/>
      <c r="C63" s="160"/>
      <c r="D63" s="160"/>
      <c r="E63" s="160"/>
      <c r="F63" s="160"/>
      <c r="G63" s="160"/>
      <c r="H63" s="160"/>
      <c r="I63" s="160"/>
      <c r="J63" s="160"/>
      <c r="K63" s="160"/>
      <c r="L63" s="160"/>
      <c r="M63" s="160"/>
      <c r="N63" s="160"/>
      <c r="O63" s="304"/>
    </row>
    <row r="64" spans="1:15" ht="12.95" customHeight="1" x14ac:dyDescent="0.2">
      <c r="A64" s="170"/>
      <c r="B64" s="159"/>
      <c r="C64" s="145"/>
      <c r="D64" s="160"/>
      <c r="E64" s="160"/>
      <c r="F64" s="160"/>
      <c r="G64" s="160"/>
      <c r="H64" s="160"/>
      <c r="I64" s="160"/>
      <c r="J64" s="160"/>
      <c r="K64" s="160"/>
      <c r="L64" s="160"/>
      <c r="M64" s="160"/>
      <c r="N64" s="160"/>
    </row>
    <row r="65" spans="1:15" s="115" customFormat="1" ht="15" x14ac:dyDescent="0.2">
      <c r="A65" s="460" t="s">
        <v>324</v>
      </c>
      <c r="B65" s="460"/>
      <c r="C65" s="460"/>
      <c r="D65" s="460"/>
      <c r="E65" s="460"/>
      <c r="F65" s="460"/>
      <c r="G65" s="460"/>
      <c r="H65" s="460"/>
      <c r="I65" s="460"/>
      <c r="J65" s="460"/>
      <c r="K65" s="460"/>
      <c r="L65" s="460"/>
      <c r="M65" s="460"/>
      <c r="N65" s="460"/>
    </row>
    <row r="66" spans="1:15" s="115" customFormat="1" ht="13.5" customHeight="1" x14ac:dyDescent="0.2">
      <c r="A66" s="457" t="s">
        <v>288</v>
      </c>
      <c r="B66" s="458"/>
      <c r="C66" s="459" t="s">
        <v>175</v>
      </c>
      <c r="D66" s="462" t="s">
        <v>87</v>
      </c>
      <c r="E66" s="462"/>
      <c r="F66" s="462"/>
      <c r="G66" s="462"/>
      <c r="H66" s="462"/>
      <c r="I66" s="462"/>
      <c r="J66" s="462"/>
      <c r="K66" s="462"/>
      <c r="L66" s="462"/>
      <c r="M66" s="462"/>
      <c r="N66" s="462"/>
    </row>
    <row r="67" spans="1:15" s="117" customFormat="1" ht="15" x14ac:dyDescent="0.2">
      <c r="A67" s="457"/>
      <c r="B67" s="458"/>
      <c r="C67" s="459"/>
      <c r="D67" s="116" t="s">
        <v>289</v>
      </c>
      <c r="E67" s="116" t="s">
        <v>290</v>
      </c>
      <c r="F67" s="116" t="s">
        <v>291</v>
      </c>
      <c r="G67" s="116" t="s">
        <v>292</v>
      </c>
      <c r="H67" s="116" t="s">
        <v>293</v>
      </c>
      <c r="I67" s="116" t="s">
        <v>294</v>
      </c>
      <c r="J67" s="116" t="s">
        <v>368</v>
      </c>
      <c r="K67" s="116" t="s">
        <v>369</v>
      </c>
      <c r="L67" s="116" t="s">
        <v>370</v>
      </c>
      <c r="M67" s="116" t="s">
        <v>371</v>
      </c>
      <c r="N67" s="116" t="s">
        <v>372</v>
      </c>
    </row>
    <row r="68" spans="1:15" s="117" customFormat="1" ht="13.5" customHeight="1" x14ac:dyDescent="0.2">
      <c r="A68" s="289"/>
      <c r="B68" s="290"/>
      <c r="C68" s="291"/>
      <c r="D68" s="291"/>
      <c r="E68" s="291"/>
      <c r="F68" s="291"/>
      <c r="G68" s="291"/>
      <c r="H68" s="291"/>
      <c r="I68" s="291"/>
      <c r="J68" s="291"/>
      <c r="K68" s="291"/>
      <c r="L68" s="291"/>
      <c r="M68" s="291"/>
      <c r="N68" s="291"/>
    </row>
    <row r="69" spans="1:15" s="117" customFormat="1" ht="15" x14ac:dyDescent="0.2">
      <c r="A69" s="461" t="s">
        <v>325</v>
      </c>
      <c r="B69" s="461"/>
      <c r="C69" s="461"/>
      <c r="D69" s="461"/>
      <c r="E69" s="461"/>
      <c r="F69" s="461"/>
      <c r="G69" s="461"/>
      <c r="H69" s="461"/>
      <c r="I69" s="461"/>
      <c r="J69" s="461"/>
      <c r="K69" s="461"/>
      <c r="L69" s="461"/>
      <c r="M69" s="461"/>
      <c r="N69" s="461"/>
    </row>
    <row r="70" spans="1:15" s="117" customFormat="1" ht="13.5" customHeight="1" x14ac:dyDescent="0.2">
      <c r="A70" s="456" t="s">
        <v>296</v>
      </c>
      <c r="B70" s="456"/>
      <c r="C70" s="456"/>
      <c r="D70" s="456"/>
      <c r="E70" s="456"/>
      <c r="F70" s="456"/>
      <c r="G70" s="456"/>
      <c r="H70" s="456"/>
      <c r="I70" s="456"/>
      <c r="J70" s="456"/>
      <c r="K70" s="456"/>
      <c r="L70" s="456"/>
      <c r="M70" s="456"/>
      <c r="N70" s="456"/>
      <c r="O70" s="292"/>
    </row>
    <row r="71" spans="1:15" s="115" customFormat="1" ht="15" x14ac:dyDescent="0.2">
      <c r="A71" s="118">
        <v>1</v>
      </c>
      <c r="B71" s="119" t="s">
        <v>297</v>
      </c>
      <c r="C71" s="120">
        <f t="shared" ref="C71:C74" si="38">SUM(D71:N71)</f>
        <v>0</v>
      </c>
      <c r="D71" s="121">
        <v>0</v>
      </c>
      <c r="E71" s="121">
        <v>0</v>
      </c>
      <c r="F71" s="121">
        <v>0</v>
      </c>
      <c r="G71" s="121">
        <v>0</v>
      </c>
      <c r="H71" s="121">
        <v>0</v>
      </c>
      <c r="I71" s="121">
        <v>0</v>
      </c>
      <c r="J71" s="121">
        <v>0</v>
      </c>
      <c r="K71" s="121">
        <v>0</v>
      </c>
      <c r="L71" s="121">
        <v>0</v>
      </c>
      <c r="M71" s="121">
        <v>0</v>
      </c>
      <c r="N71" s="121">
        <v>0</v>
      </c>
    </row>
    <row r="72" spans="1:15" s="115" customFormat="1" ht="13.5" customHeight="1" x14ac:dyDescent="0.2">
      <c r="A72" s="118">
        <v>2</v>
      </c>
      <c r="B72" s="119" t="s">
        <v>298</v>
      </c>
      <c r="C72" s="120">
        <f t="shared" si="38"/>
        <v>0</v>
      </c>
      <c r="D72" s="121">
        <v>0</v>
      </c>
      <c r="E72" s="121">
        <v>0</v>
      </c>
      <c r="F72" s="121">
        <v>0</v>
      </c>
      <c r="G72" s="121">
        <v>0</v>
      </c>
      <c r="H72" s="121">
        <v>0</v>
      </c>
      <c r="I72" s="121">
        <v>0</v>
      </c>
      <c r="J72" s="121">
        <v>0</v>
      </c>
      <c r="K72" s="121">
        <v>0</v>
      </c>
      <c r="L72" s="121">
        <v>0</v>
      </c>
      <c r="M72" s="121">
        <v>0</v>
      </c>
      <c r="N72" s="121">
        <v>0</v>
      </c>
    </row>
    <row r="73" spans="1:15" s="115" customFormat="1" ht="15" x14ac:dyDescent="0.2">
      <c r="A73" s="118">
        <v>3</v>
      </c>
      <c r="B73" s="119" t="s">
        <v>299</v>
      </c>
      <c r="C73" s="120">
        <f t="shared" si="38"/>
        <v>0</v>
      </c>
      <c r="D73" s="121">
        <v>0</v>
      </c>
      <c r="E73" s="121">
        <v>0</v>
      </c>
      <c r="F73" s="121">
        <v>0</v>
      </c>
      <c r="G73" s="121">
        <v>0</v>
      </c>
      <c r="H73" s="121">
        <v>0</v>
      </c>
      <c r="I73" s="121">
        <v>0</v>
      </c>
      <c r="J73" s="121">
        <v>0</v>
      </c>
      <c r="K73" s="121">
        <v>0</v>
      </c>
      <c r="L73" s="121">
        <v>0</v>
      </c>
      <c r="M73" s="121">
        <v>0</v>
      </c>
      <c r="N73" s="121">
        <v>0</v>
      </c>
    </row>
    <row r="74" spans="1:15" s="124" customFormat="1" ht="13.5" customHeight="1" x14ac:dyDescent="0.2">
      <c r="A74" s="122"/>
      <c r="B74" s="123" t="s">
        <v>326</v>
      </c>
      <c r="C74" s="120">
        <f t="shared" si="38"/>
        <v>0</v>
      </c>
      <c r="D74" s="120">
        <f>D71+D72+D73</f>
        <v>0</v>
      </c>
      <c r="E74" s="120">
        <f t="shared" ref="E74:I74" si="39">E71+E72+E73</f>
        <v>0</v>
      </c>
      <c r="F74" s="120">
        <f t="shared" si="39"/>
        <v>0</v>
      </c>
      <c r="G74" s="120">
        <f t="shared" si="39"/>
        <v>0</v>
      </c>
      <c r="H74" s="120">
        <f t="shared" si="39"/>
        <v>0</v>
      </c>
      <c r="I74" s="120">
        <f t="shared" si="39"/>
        <v>0</v>
      </c>
      <c r="J74" s="120">
        <f t="shared" ref="J74:N74" si="40">J71+J72+J73</f>
        <v>0</v>
      </c>
      <c r="K74" s="120">
        <f t="shared" si="40"/>
        <v>0</v>
      </c>
      <c r="L74" s="120">
        <f t="shared" si="40"/>
        <v>0</v>
      </c>
      <c r="M74" s="120">
        <f t="shared" si="40"/>
        <v>0</v>
      </c>
      <c r="N74" s="120">
        <f t="shared" si="40"/>
        <v>0</v>
      </c>
    </row>
    <row r="75" spans="1:15" s="124" customFormat="1" ht="15" x14ac:dyDescent="0.2">
      <c r="A75" s="461" t="s">
        <v>327</v>
      </c>
      <c r="B75" s="461"/>
      <c r="C75" s="461"/>
      <c r="D75" s="461"/>
      <c r="E75" s="461"/>
      <c r="F75" s="461"/>
      <c r="G75" s="461"/>
      <c r="H75" s="461"/>
      <c r="I75" s="461"/>
      <c r="J75" s="461"/>
      <c r="K75" s="461"/>
      <c r="L75" s="461"/>
      <c r="M75" s="461"/>
      <c r="N75" s="461"/>
    </row>
    <row r="76" spans="1:15" s="124" customFormat="1" ht="13.5" customHeight="1" x14ac:dyDescent="0.2">
      <c r="A76" s="456" t="s">
        <v>302</v>
      </c>
      <c r="B76" s="456"/>
      <c r="C76" s="456"/>
      <c r="D76" s="456"/>
      <c r="E76" s="456"/>
      <c r="F76" s="456"/>
      <c r="G76" s="456"/>
      <c r="H76" s="456"/>
      <c r="I76" s="456"/>
      <c r="J76" s="456"/>
      <c r="K76" s="456"/>
      <c r="L76" s="456"/>
      <c r="M76" s="456"/>
      <c r="N76" s="456"/>
    </row>
    <row r="77" spans="1:15" s="115" customFormat="1" ht="24" x14ac:dyDescent="0.2">
      <c r="A77" s="118">
        <v>5</v>
      </c>
      <c r="B77" s="125" t="s">
        <v>303</v>
      </c>
      <c r="C77" s="120">
        <f t="shared" ref="C77:C95" si="41">SUM(D77:N77)</f>
        <v>0</v>
      </c>
      <c r="D77" s="121">
        <v>0</v>
      </c>
      <c r="E77" s="121">
        <v>0</v>
      </c>
      <c r="F77" s="121">
        <v>0</v>
      </c>
      <c r="G77" s="121">
        <v>0</v>
      </c>
      <c r="H77" s="121">
        <v>0</v>
      </c>
      <c r="I77" s="121">
        <v>0</v>
      </c>
      <c r="J77" s="121">
        <v>0</v>
      </c>
      <c r="K77" s="121">
        <v>0</v>
      </c>
      <c r="L77" s="121">
        <v>0</v>
      </c>
      <c r="M77" s="121">
        <v>0</v>
      </c>
      <c r="N77" s="121">
        <v>0</v>
      </c>
    </row>
    <row r="78" spans="1:15" s="115" customFormat="1" ht="15" x14ac:dyDescent="0.2">
      <c r="A78" s="118">
        <v>6</v>
      </c>
      <c r="B78" s="125" t="s">
        <v>304</v>
      </c>
      <c r="C78" s="120">
        <f t="shared" si="41"/>
        <v>0</v>
      </c>
      <c r="D78" s="121">
        <v>0</v>
      </c>
      <c r="E78" s="121">
        <v>0</v>
      </c>
      <c r="F78" s="121">
        <v>0</v>
      </c>
      <c r="G78" s="121">
        <v>0</v>
      </c>
      <c r="H78" s="121">
        <v>0</v>
      </c>
      <c r="I78" s="121">
        <v>0</v>
      </c>
      <c r="J78" s="121">
        <v>0</v>
      </c>
      <c r="K78" s="121">
        <v>0</v>
      </c>
      <c r="L78" s="121">
        <v>0</v>
      </c>
      <c r="M78" s="121">
        <v>0</v>
      </c>
      <c r="N78" s="121">
        <v>0</v>
      </c>
    </row>
    <row r="79" spans="1:15" s="124" customFormat="1" ht="24" x14ac:dyDescent="0.2">
      <c r="A79" s="118">
        <v>7</v>
      </c>
      <c r="B79" s="119" t="s">
        <v>305</v>
      </c>
      <c r="C79" s="120">
        <f t="shared" si="41"/>
        <v>0</v>
      </c>
      <c r="D79" s="121">
        <v>0</v>
      </c>
      <c r="E79" s="121">
        <v>0</v>
      </c>
      <c r="F79" s="121">
        <v>0</v>
      </c>
      <c r="G79" s="121">
        <v>0</v>
      </c>
      <c r="H79" s="121">
        <v>0</v>
      </c>
      <c r="I79" s="121">
        <v>0</v>
      </c>
      <c r="J79" s="121">
        <v>0</v>
      </c>
      <c r="K79" s="121">
        <v>0</v>
      </c>
      <c r="L79" s="121">
        <v>0</v>
      </c>
      <c r="M79" s="121">
        <v>0</v>
      </c>
      <c r="N79" s="121">
        <v>0</v>
      </c>
    </row>
    <row r="80" spans="1:15" s="126" customFormat="1" ht="15" x14ac:dyDescent="0.2">
      <c r="A80" s="118">
        <v>8</v>
      </c>
      <c r="B80" s="119" t="s">
        <v>306</v>
      </c>
      <c r="C80" s="120">
        <f t="shared" si="41"/>
        <v>0</v>
      </c>
      <c r="D80" s="121">
        <v>0</v>
      </c>
      <c r="E80" s="121">
        <v>0</v>
      </c>
      <c r="F80" s="121">
        <v>0</v>
      </c>
      <c r="G80" s="121">
        <v>0</v>
      </c>
      <c r="H80" s="121">
        <v>0</v>
      </c>
      <c r="I80" s="121">
        <v>0</v>
      </c>
      <c r="J80" s="121">
        <v>0</v>
      </c>
      <c r="K80" s="121">
        <v>0</v>
      </c>
      <c r="L80" s="121">
        <v>0</v>
      </c>
      <c r="M80" s="121">
        <v>0</v>
      </c>
      <c r="N80" s="121">
        <v>0</v>
      </c>
    </row>
    <row r="81" spans="1:14" s="126" customFormat="1" ht="15" x14ac:dyDescent="0.2">
      <c r="A81" s="118">
        <v>9</v>
      </c>
      <c r="B81" s="119" t="s">
        <v>307</v>
      </c>
      <c r="C81" s="120">
        <f t="shared" si="41"/>
        <v>0</v>
      </c>
      <c r="D81" s="121">
        <v>0</v>
      </c>
      <c r="E81" s="121">
        <v>0</v>
      </c>
      <c r="F81" s="121">
        <v>0</v>
      </c>
      <c r="G81" s="121">
        <v>0</v>
      </c>
      <c r="H81" s="121">
        <v>0</v>
      </c>
      <c r="I81" s="121">
        <v>0</v>
      </c>
      <c r="J81" s="121">
        <v>0</v>
      </c>
      <c r="K81" s="121">
        <v>0</v>
      </c>
      <c r="L81" s="121">
        <v>0</v>
      </c>
      <c r="M81" s="121">
        <v>0</v>
      </c>
      <c r="N81" s="121">
        <v>0</v>
      </c>
    </row>
    <row r="82" spans="1:14" s="126" customFormat="1" ht="15" x14ac:dyDescent="0.2">
      <c r="A82" s="118">
        <v>10</v>
      </c>
      <c r="B82" s="119" t="s">
        <v>308</v>
      </c>
      <c r="C82" s="120">
        <f t="shared" si="41"/>
        <v>0</v>
      </c>
      <c r="D82" s="121">
        <v>0</v>
      </c>
      <c r="E82" s="121">
        <v>0</v>
      </c>
      <c r="F82" s="121">
        <v>0</v>
      </c>
      <c r="G82" s="121">
        <v>0</v>
      </c>
      <c r="H82" s="121">
        <v>0</v>
      </c>
      <c r="I82" s="121">
        <v>0</v>
      </c>
      <c r="J82" s="121">
        <v>0</v>
      </c>
      <c r="K82" s="121">
        <v>0</v>
      </c>
      <c r="L82" s="121">
        <v>0</v>
      </c>
      <c r="M82" s="121">
        <v>0</v>
      </c>
      <c r="N82" s="121">
        <v>0</v>
      </c>
    </row>
    <row r="83" spans="1:14" s="117" customFormat="1" ht="15" x14ac:dyDescent="0.2">
      <c r="A83" s="118"/>
      <c r="B83" s="123" t="s">
        <v>309</v>
      </c>
      <c r="C83" s="120">
        <f t="shared" si="41"/>
        <v>0</v>
      </c>
      <c r="D83" s="127">
        <f t="shared" ref="D83:I83" si="42">D77+D78+D79+D80+D81+D82</f>
        <v>0</v>
      </c>
      <c r="E83" s="127">
        <f t="shared" si="42"/>
        <v>0</v>
      </c>
      <c r="F83" s="127">
        <f t="shared" si="42"/>
        <v>0</v>
      </c>
      <c r="G83" s="127">
        <f t="shared" si="42"/>
        <v>0</v>
      </c>
      <c r="H83" s="127">
        <f t="shared" si="42"/>
        <v>0</v>
      </c>
      <c r="I83" s="127">
        <f t="shared" si="42"/>
        <v>0</v>
      </c>
      <c r="J83" s="127">
        <f t="shared" ref="J83:N83" si="43">J77+J78+J79+J80+J81+J82</f>
        <v>0</v>
      </c>
      <c r="K83" s="127">
        <f t="shared" si="43"/>
        <v>0</v>
      </c>
      <c r="L83" s="127">
        <f t="shared" si="43"/>
        <v>0</v>
      </c>
      <c r="M83" s="127">
        <f t="shared" si="43"/>
        <v>0</v>
      </c>
      <c r="N83" s="127">
        <f t="shared" si="43"/>
        <v>0</v>
      </c>
    </row>
    <row r="84" spans="1:14" s="117" customFormat="1" ht="15" x14ac:dyDescent="0.2">
      <c r="A84" s="118">
        <v>11</v>
      </c>
      <c r="B84" s="119" t="s">
        <v>310</v>
      </c>
      <c r="C84" s="120">
        <f t="shared" si="41"/>
        <v>0</v>
      </c>
      <c r="D84" s="121">
        <v>0</v>
      </c>
      <c r="E84" s="121">
        <v>0</v>
      </c>
      <c r="F84" s="121">
        <v>0</v>
      </c>
      <c r="G84" s="121">
        <v>0</v>
      </c>
      <c r="H84" s="121">
        <v>0</v>
      </c>
      <c r="I84" s="121">
        <v>0</v>
      </c>
      <c r="J84" s="121">
        <v>0</v>
      </c>
      <c r="K84" s="121">
        <v>0</v>
      </c>
      <c r="L84" s="121">
        <v>0</v>
      </c>
      <c r="M84" s="121">
        <v>0</v>
      </c>
      <c r="N84" s="121">
        <v>0</v>
      </c>
    </row>
    <row r="85" spans="1:14" s="117" customFormat="1" ht="24" x14ac:dyDescent="0.2">
      <c r="A85" s="128">
        <v>12</v>
      </c>
      <c r="B85" s="125" t="s">
        <v>311</v>
      </c>
      <c r="C85" s="120">
        <f t="shared" si="41"/>
        <v>0</v>
      </c>
      <c r="D85" s="121">
        <v>0</v>
      </c>
      <c r="E85" s="121">
        <v>0</v>
      </c>
      <c r="F85" s="121">
        <v>0</v>
      </c>
      <c r="G85" s="121">
        <v>0</v>
      </c>
      <c r="H85" s="121">
        <v>0</v>
      </c>
      <c r="I85" s="121">
        <v>0</v>
      </c>
      <c r="J85" s="121">
        <v>0</v>
      </c>
      <c r="K85" s="121">
        <v>0</v>
      </c>
      <c r="L85" s="121">
        <v>0</v>
      </c>
      <c r="M85" s="121">
        <v>0</v>
      </c>
      <c r="N85" s="121">
        <v>0</v>
      </c>
    </row>
    <row r="86" spans="1:14" s="124" customFormat="1" ht="15" x14ac:dyDescent="0.2">
      <c r="A86" s="118"/>
      <c r="B86" s="123" t="s">
        <v>312</v>
      </c>
      <c r="C86" s="120">
        <f t="shared" si="41"/>
        <v>0</v>
      </c>
      <c r="D86" s="129">
        <f t="shared" ref="D86:I86" si="44">D85+D84</f>
        <v>0</v>
      </c>
      <c r="E86" s="129">
        <f t="shared" si="44"/>
        <v>0</v>
      </c>
      <c r="F86" s="129">
        <f t="shared" si="44"/>
        <v>0</v>
      </c>
      <c r="G86" s="129">
        <f t="shared" si="44"/>
        <v>0</v>
      </c>
      <c r="H86" s="129">
        <f t="shared" si="44"/>
        <v>0</v>
      </c>
      <c r="I86" s="129">
        <f t="shared" si="44"/>
        <v>0</v>
      </c>
      <c r="J86" s="129">
        <f t="shared" ref="J86:N86" si="45">J85+J84</f>
        <v>0</v>
      </c>
      <c r="K86" s="129">
        <f t="shared" si="45"/>
        <v>0</v>
      </c>
      <c r="L86" s="129">
        <f t="shared" si="45"/>
        <v>0</v>
      </c>
      <c r="M86" s="129">
        <f t="shared" si="45"/>
        <v>0</v>
      </c>
      <c r="N86" s="129">
        <f t="shared" si="45"/>
        <v>0</v>
      </c>
    </row>
    <row r="87" spans="1:14" s="124" customFormat="1" ht="48" x14ac:dyDescent="0.2">
      <c r="A87" s="118">
        <v>13</v>
      </c>
      <c r="B87" s="125" t="s">
        <v>313</v>
      </c>
      <c r="C87" s="120">
        <f t="shared" si="41"/>
        <v>0</v>
      </c>
      <c r="D87" s="142">
        <v>0</v>
      </c>
      <c r="E87" s="142">
        <v>0</v>
      </c>
      <c r="F87" s="142">
        <v>0</v>
      </c>
      <c r="G87" s="142">
        <v>0</v>
      </c>
      <c r="H87" s="142">
        <v>0</v>
      </c>
      <c r="I87" s="142">
        <v>0</v>
      </c>
      <c r="J87" s="142">
        <v>0</v>
      </c>
      <c r="K87" s="142">
        <v>0</v>
      </c>
      <c r="L87" s="142">
        <v>0</v>
      </c>
      <c r="M87" s="142">
        <v>0</v>
      </c>
      <c r="N87" s="142">
        <v>0</v>
      </c>
    </row>
    <row r="88" spans="1:14" s="131" customFormat="1" ht="36" x14ac:dyDescent="0.2">
      <c r="A88" s="128">
        <v>14</v>
      </c>
      <c r="B88" s="130" t="s">
        <v>314</v>
      </c>
      <c r="C88" s="120">
        <f t="shared" si="41"/>
        <v>0</v>
      </c>
      <c r="D88" s="142">
        <v>0</v>
      </c>
      <c r="E88" s="142">
        <v>0</v>
      </c>
      <c r="F88" s="142">
        <v>0</v>
      </c>
      <c r="G88" s="142">
        <v>0</v>
      </c>
      <c r="H88" s="142">
        <v>0</v>
      </c>
      <c r="I88" s="142">
        <v>0</v>
      </c>
      <c r="J88" s="142">
        <v>0</v>
      </c>
      <c r="K88" s="142">
        <v>0</v>
      </c>
      <c r="L88" s="142">
        <v>0</v>
      </c>
      <c r="M88" s="142">
        <v>0</v>
      </c>
      <c r="N88" s="142">
        <v>0</v>
      </c>
    </row>
    <row r="89" spans="1:14" s="131" customFormat="1" ht="24" x14ac:dyDescent="0.2">
      <c r="A89" s="128"/>
      <c r="B89" s="130" t="s">
        <v>328</v>
      </c>
      <c r="C89" s="120">
        <f t="shared" si="41"/>
        <v>0</v>
      </c>
      <c r="D89" s="132">
        <f>D83+D86+D87+D88</f>
        <v>0</v>
      </c>
      <c r="E89" s="132">
        <f t="shared" ref="E89:I89" si="46">E83+E86+E87+E88</f>
        <v>0</v>
      </c>
      <c r="F89" s="132">
        <f t="shared" si="46"/>
        <v>0</v>
      </c>
      <c r="G89" s="132">
        <f t="shared" si="46"/>
        <v>0</v>
      </c>
      <c r="H89" s="132">
        <f t="shared" si="46"/>
        <v>0</v>
      </c>
      <c r="I89" s="132">
        <f t="shared" si="46"/>
        <v>0</v>
      </c>
      <c r="J89" s="132">
        <f t="shared" ref="J89:N89" si="47">J83+J86+J87+J88</f>
        <v>0</v>
      </c>
      <c r="K89" s="132">
        <f t="shared" si="47"/>
        <v>0</v>
      </c>
      <c r="L89" s="132">
        <f t="shared" si="47"/>
        <v>0</v>
      </c>
      <c r="M89" s="132">
        <f t="shared" si="47"/>
        <v>0</v>
      </c>
      <c r="N89" s="132">
        <f t="shared" si="47"/>
        <v>0</v>
      </c>
    </row>
    <row r="90" spans="1:14" s="131" customFormat="1" ht="24" x14ac:dyDescent="0.2">
      <c r="A90" s="128"/>
      <c r="B90" s="130" t="s">
        <v>329</v>
      </c>
      <c r="C90" s="120">
        <f t="shared" si="41"/>
        <v>0</v>
      </c>
      <c r="D90" s="132">
        <f>D74-D89</f>
        <v>0</v>
      </c>
      <c r="E90" s="132">
        <f t="shared" ref="E90:I90" si="48">E74-E89</f>
        <v>0</v>
      </c>
      <c r="F90" s="132">
        <f t="shared" si="48"/>
        <v>0</v>
      </c>
      <c r="G90" s="132">
        <f t="shared" si="48"/>
        <v>0</v>
      </c>
      <c r="H90" s="132">
        <f t="shared" si="48"/>
        <v>0</v>
      </c>
      <c r="I90" s="132">
        <f t="shared" si="48"/>
        <v>0</v>
      </c>
      <c r="J90" s="132">
        <f t="shared" ref="J90:N90" si="49">J74-J89</f>
        <v>0</v>
      </c>
      <c r="K90" s="132">
        <f t="shared" si="49"/>
        <v>0</v>
      </c>
      <c r="L90" s="132">
        <f t="shared" si="49"/>
        <v>0</v>
      </c>
      <c r="M90" s="132">
        <f t="shared" si="49"/>
        <v>0</v>
      </c>
      <c r="N90" s="132">
        <f t="shared" si="49"/>
        <v>0</v>
      </c>
    </row>
    <row r="91" spans="1:14" s="131" customFormat="1" x14ac:dyDescent="0.2">
      <c r="A91" s="128">
        <v>15</v>
      </c>
      <c r="B91" s="133" t="s">
        <v>317</v>
      </c>
      <c r="C91" s="120">
        <f t="shared" si="41"/>
        <v>0</v>
      </c>
      <c r="D91" s="121">
        <v>0</v>
      </c>
      <c r="E91" s="121">
        <v>0</v>
      </c>
      <c r="F91" s="121">
        <v>0</v>
      </c>
      <c r="G91" s="121">
        <v>0</v>
      </c>
      <c r="H91" s="121">
        <v>0</v>
      </c>
      <c r="I91" s="121">
        <v>0</v>
      </c>
      <c r="J91" s="121">
        <v>0</v>
      </c>
      <c r="K91" s="121">
        <v>0</v>
      </c>
      <c r="L91" s="121">
        <v>0</v>
      </c>
      <c r="M91" s="121">
        <v>0</v>
      </c>
      <c r="N91" s="121">
        <v>0</v>
      </c>
    </row>
    <row r="92" spans="1:14" s="131" customFormat="1" x14ac:dyDescent="0.2">
      <c r="A92" s="128">
        <v>16</v>
      </c>
      <c r="B92" s="133" t="s">
        <v>318</v>
      </c>
      <c r="C92" s="120">
        <f t="shared" si="41"/>
        <v>0</v>
      </c>
      <c r="D92" s="121">
        <v>0</v>
      </c>
      <c r="E92" s="121">
        <v>0</v>
      </c>
      <c r="F92" s="121">
        <v>0</v>
      </c>
      <c r="G92" s="121">
        <v>0</v>
      </c>
      <c r="H92" s="121">
        <v>0</v>
      </c>
      <c r="I92" s="121">
        <v>0</v>
      </c>
      <c r="J92" s="121">
        <v>0</v>
      </c>
      <c r="K92" s="121">
        <v>0</v>
      </c>
      <c r="L92" s="121">
        <v>0</v>
      </c>
      <c r="M92" s="121">
        <v>0</v>
      </c>
      <c r="N92" s="121">
        <v>0</v>
      </c>
    </row>
    <row r="93" spans="1:14" s="131" customFormat="1" x14ac:dyDescent="0.2">
      <c r="A93" s="128">
        <v>17</v>
      </c>
      <c r="B93" s="133" t="s">
        <v>319</v>
      </c>
      <c r="C93" s="120">
        <f t="shared" si="41"/>
        <v>0</v>
      </c>
      <c r="D93" s="121">
        <v>0</v>
      </c>
      <c r="E93" s="121">
        <v>0</v>
      </c>
      <c r="F93" s="121">
        <v>0</v>
      </c>
      <c r="G93" s="121">
        <v>0</v>
      </c>
      <c r="H93" s="121">
        <v>0</v>
      </c>
      <c r="I93" s="121">
        <v>0</v>
      </c>
      <c r="J93" s="121">
        <v>0</v>
      </c>
      <c r="K93" s="121">
        <v>0</v>
      </c>
      <c r="L93" s="121">
        <v>0</v>
      </c>
      <c r="M93" s="121">
        <v>0</v>
      </c>
      <c r="N93" s="121">
        <v>0</v>
      </c>
    </row>
    <row r="94" spans="1:14" s="131" customFormat="1" ht="24" x14ac:dyDescent="0.2">
      <c r="A94" s="128"/>
      <c r="B94" s="130" t="s">
        <v>330</v>
      </c>
      <c r="C94" s="120">
        <f t="shared" si="41"/>
        <v>0</v>
      </c>
      <c r="D94" s="186">
        <f>D91-D92+D93</f>
        <v>0</v>
      </c>
      <c r="E94" s="186">
        <f t="shared" ref="E94:N94" si="50">E91-E92+E93</f>
        <v>0</v>
      </c>
      <c r="F94" s="186">
        <f t="shared" si="50"/>
        <v>0</v>
      </c>
      <c r="G94" s="186">
        <f t="shared" si="50"/>
        <v>0</v>
      </c>
      <c r="H94" s="186">
        <f t="shared" si="50"/>
        <v>0</v>
      </c>
      <c r="I94" s="186">
        <f t="shared" si="50"/>
        <v>0</v>
      </c>
      <c r="J94" s="186">
        <f t="shared" si="50"/>
        <v>0</v>
      </c>
      <c r="K94" s="186">
        <f t="shared" si="50"/>
        <v>0</v>
      </c>
      <c r="L94" s="186">
        <f t="shared" si="50"/>
        <v>0</v>
      </c>
      <c r="M94" s="186">
        <f t="shared" si="50"/>
        <v>0</v>
      </c>
      <c r="N94" s="186">
        <f t="shared" si="50"/>
        <v>0</v>
      </c>
    </row>
    <row r="95" spans="1:14" s="124" customFormat="1" ht="24" x14ac:dyDescent="0.2">
      <c r="A95" s="134"/>
      <c r="B95" s="123" t="s">
        <v>331</v>
      </c>
      <c r="C95" s="120">
        <f t="shared" si="41"/>
        <v>0</v>
      </c>
      <c r="D95" s="120">
        <f t="shared" ref="D95:N95" si="51">D90-D94</f>
        <v>0</v>
      </c>
      <c r="E95" s="120">
        <f t="shared" si="51"/>
        <v>0</v>
      </c>
      <c r="F95" s="120">
        <f t="shared" si="51"/>
        <v>0</v>
      </c>
      <c r="G95" s="120">
        <f t="shared" si="51"/>
        <v>0</v>
      </c>
      <c r="H95" s="120">
        <f t="shared" si="51"/>
        <v>0</v>
      </c>
      <c r="I95" s="120">
        <f t="shared" si="51"/>
        <v>0</v>
      </c>
      <c r="J95" s="120">
        <f t="shared" si="51"/>
        <v>0</v>
      </c>
      <c r="K95" s="120">
        <f t="shared" si="51"/>
        <v>0</v>
      </c>
      <c r="L95" s="120">
        <f t="shared" si="51"/>
        <v>0</v>
      </c>
      <c r="M95" s="120">
        <f t="shared" si="51"/>
        <v>0</v>
      </c>
      <c r="N95" s="120">
        <f t="shared" si="51"/>
        <v>0</v>
      </c>
    </row>
    <row r="96" spans="1:14" s="124" customFormat="1" ht="15" x14ac:dyDescent="0.2">
      <c r="A96" s="143"/>
      <c r="B96" s="144"/>
      <c r="C96" s="145"/>
      <c r="D96" s="145"/>
      <c r="E96" s="145"/>
      <c r="F96" s="145"/>
      <c r="G96" s="145"/>
      <c r="H96" s="145"/>
      <c r="I96" s="145"/>
    </row>
    <row r="97" spans="1:15" s="146" customFormat="1" x14ac:dyDescent="0.2">
      <c r="A97" s="445" t="s">
        <v>482</v>
      </c>
      <c r="B97" s="445"/>
      <c r="C97" s="445"/>
      <c r="D97" s="445"/>
      <c r="E97" s="445"/>
      <c r="F97" s="445"/>
      <c r="G97" s="445"/>
      <c r="H97" s="445"/>
      <c r="I97" s="445"/>
      <c r="J97" s="445"/>
      <c r="K97" s="445"/>
      <c r="L97" s="445"/>
      <c r="M97" s="445"/>
      <c r="N97" s="445"/>
    </row>
    <row r="98" spans="1:15" x14ac:dyDescent="0.2">
      <c r="A98" s="147" t="s">
        <v>333</v>
      </c>
      <c r="B98" s="147"/>
      <c r="C98" s="148" t="s">
        <v>175</v>
      </c>
      <c r="D98" s="116" t="s">
        <v>289</v>
      </c>
      <c r="E98" s="294" t="s">
        <v>290</v>
      </c>
      <c r="F98" s="294" t="s">
        <v>291</v>
      </c>
      <c r="G98" s="294" t="s">
        <v>292</v>
      </c>
      <c r="H98" s="294" t="s">
        <v>293</v>
      </c>
      <c r="I98" s="294" t="s">
        <v>294</v>
      </c>
      <c r="J98" s="294" t="s">
        <v>368</v>
      </c>
      <c r="K98" s="294" t="s">
        <v>369</v>
      </c>
      <c r="L98" s="294" t="s">
        <v>370</v>
      </c>
      <c r="M98" s="294" t="s">
        <v>371</v>
      </c>
      <c r="N98" s="294" t="s">
        <v>372</v>
      </c>
    </row>
    <row r="99" spans="1:15" s="149" customFormat="1" ht="24" x14ac:dyDescent="0.2">
      <c r="A99" s="135">
        <v>19</v>
      </c>
      <c r="B99" s="133" t="s">
        <v>334</v>
      </c>
      <c r="C99" s="120">
        <f t="shared" ref="C99:C104" si="52">SUM(D99:N99)</f>
        <v>0</v>
      </c>
      <c r="D99" s="314">
        <v>0</v>
      </c>
      <c r="E99" s="314">
        <v>0</v>
      </c>
      <c r="F99" s="314">
        <v>0</v>
      </c>
      <c r="G99" s="314">
        <v>0</v>
      </c>
      <c r="H99" s="314">
        <v>0</v>
      </c>
      <c r="I99" s="314">
        <v>0</v>
      </c>
      <c r="J99" s="314">
        <v>0</v>
      </c>
      <c r="K99" s="314">
        <v>0</v>
      </c>
      <c r="L99" s="314">
        <v>0</v>
      </c>
      <c r="M99" s="314">
        <v>0</v>
      </c>
      <c r="N99" s="314">
        <v>0</v>
      </c>
      <c r="O99" s="293"/>
    </row>
    <row r="100" spans="1:15" s="149" customFormat="1" x14ac:dyDescent="0.2">
      <c r="A100" s="135">
        <v>20</v>
      </c>
      <c r="B100" s="133" t="s">
        <v>335</v>
      </c>
      <c r="C100" s="120">
        <f t="shared" si="52"/>
        <v>0</v>
      </c>
      <c r="D100" s="314">
        <f>'Planul investitional'!E67</f>
        <v>0</v>
      </c>
      <c r="E100" s="314">
        <f>'Planul investitional'!F67</f>
        <v>0</v>
      </c>
      <c r="F100" s="314">
        <f>'Planul investitional'!G67</f>
        <v>0</v>
      </c>
      <c r="G100" s="314">
        <f>'Planul investitional'!H67</f>
        <v>0</v>
      </c>
      <c r="H100" s="314">
        <f>'Planul investitional'!I67</f>
        <v>0</v>
      </c>
      <c r="I100" s="314">
        <f>'Planul investitional'!J67</f>
        <v>0</v>
      </c>
      <c r="J100" s="314">
        <f>'Planul investitional'!K67</f>
        <v>0</v>
      </c>
      <c r="K100" s="314">
        <f>'Planul investitional'!L67</f>
        <v>0</v>
      </c>
      <c r="L100" s="314">
        <f>'Planul investitional'!M67</f>
        <v>0</v>
      </c>
      <c r="M100" s="314">
        <f>'Planul investitional'!N67</f>
        <v>0</v>
      </c>
      <c r="N100" s="314">
        <f>'Planul investitional'!O67</f>
        <v>0</v>
      </c>
    </row>
    <row r="101" spans="1:15" s="149" customFormat="1" x14ac:dyDescent="0.2">
      <c r="A101" s="135"/>
      <c r="B101" s="133" t="s">
        <v>488</v>
      </c>
      <c r="C101" s="120">
        <f t="shared" si="52"/>
        <v>0</v>
      </c>
      <c r="D101" s="121">
        <v>0</v>
      </c>
      <c r="E101" s="121">
        <v>0</v>
      </c>
      <c r="F101" s="121">
        <v>0</v>
      </c>
      <c r="G101" s="121">
        <v>0</v>
      </c>
      <c r="H101" s="121">
        <v>0</v>
      </c>
      <c r="I101" s="121">
        <v>0</v>
      </c>
      <c r="J101" s="121">
        <v>0</v>
      </c>
      <c r="K101" s="121">
        <v>0</v>
      </c>
      <c r="L101" s="121">
        <v>0</v>
      </c>
      <c r="M101" s="121">
        <v>0</v>
      </c>
      <c r="N101" s="121">
        <v>0</v>
      </c>
    </row>
    <row r="102" spans="1:15" s="149" customFormat="1" x14ac:dyDescent="0.2">
      <c r="A102" s="135">
        <v>21</v>
      </c>
      <c r="B102" s="133" t="s">
        <v>336</v>
      </c>
      <c r="C102" s="120">
        <f t="shared" si="52"/>
        <v>0</v>
      </c>
      <c r="D102" s="314">
        <v>0</v>
      </c>
      <c r="E102" s="314">
        <v>0</v>
      </c>
      <c r="F102" s="314">
        <v>0</v>
      </c>
      <c r="G102" s="314">
        <v>0</v>
      </c>
      <c r="H102" s="314">
        <v>0</v>
      </c>
      <c r="I102" s="314">
        <v>0</v>
      </c>
      <c r="J102" s="314">
        <v>0</v>
      </c>
      <c r="K102" s="314">
        <v>0</v>
      </c>
      <c r="L102" s="314">
        <v>0</v>
      </c>
      <c r="M102" s="314">
        <v>0</v>
      </c>
      <c r="N102" s="314">
        <v>0</v>
      </c>
    </row>
    <row r="103" spans="1:15" s="149" customFormat="1" ht="24" x14ac:dyDescent="0.2">
      <c r="A103" s="299">
        <v>22</v>
      </c>
      <c r="B103" s="315" t="s">
        <v>476</v>
      </c>
      <c r="C103" s="120">
        <f t="shared" si="52"/>
        <v>0</v>
      </c>
      <c r="D103" s="314">
        <v>0</v>
      </c>
      <c r="E103" s="314">
        <v>0</v>
      </c>
      <c r="F103" s="314">
        <v>0</v>
      </c>
      <c r="G103" s="314">
        <v>0</v>
      </c>
      <c r="H103" s="314">
        <v>0</v>
      </c>
      <c r="I103" s="314">
        <v>0</v>
      </c>
      <c r="J103" s="314">
        <v>0</v>
      </c>
      <c r="K103" s="314">
        <v>0</v>
      </c>
      <c r="L103" s="314">
        <v>0</v>
      </c>
      <c r="M103" s="314">
        <v>0</v>
      </c>
      <c r="N103" s="314">
        <v>0</v>
      </c>
    </row>
    <row r="104" spans="1:15" s="155" customFormat="1" ht="24" x14ac:dyDescent="0.2">
      <c r="A104" s="151"/>
      <c r="B104" s="152" t="s">
        <v>337</v>
      </c>
      <c r="C104" s="120">
        <f t="shared" si="52"/>
        <v>0</v>
      </c>
      <c r="D104" s="153">
        <f t="shared" ref="D104:N104" si="53">SUM(D99:D103)</f>
        <v>0</v>
      </c>
      <c r="E104" s="153">
        <f t="shared" si="53"/>
        <v>0</v>
      </c>
      <c r="F104" s="153">
        <f t="shared" si="53"/>
        <v>0</v>
      </c>
      <c r="G104" s="153">
        <f t="shared" si="53"/>
        <v>0</v>
      </c>
      <c r="H104" s="153">
        <f t="shared" si="53"/>
        <v>0</v>
      </c>
      <c r="I104" s="153">
        <f t="shared" si="53"/>
        <v>0</v>
      </c>
      <c r="J104" s="153">
        <f t="shared" si="53"/>
        <v>0</v>
      </c>
      <c r="K104" s="153">
        <f t="shared" si="53"/>
        <v>0</v>
      </c>
      <c r="L104" s="153">
        <f t="shared" si="53"/>
        <v>0</v>
      </c>
      <c r="M104" s="153">
        <f t="shared" si="53"/>
        <v>0</v>
      </c>
      <c r="N104" s="153">
        <f t="shared" si="53"/>
        <v>0</v>
      </c>
    </row>
    <row r="105" spans="1:15" s="149" customFormat="1" x14ac:dyDescent="0.2">
      <c r="A105" s="147" t="s">
        <v>338</v>
      </c>
      <c r="B105" s="147"/>
      <c r="C105" s="148" t="s">
        <v>175</v>
      </c>
      <c r="D105" s="116" t="s">
        <v>289</v>
      </c>
      <c r="E105" s="116" t="s">
        <v>290</v>
      </c>
      <c r="F105" s="116" t="s">
        <v>291</v>
      </c>
      <c r="G105" s="116" t="s">
        <v>292</v>
      </c>
      <c r="H105" s="116" t="s">
        <v>293</v>
      </c>
      <c r="I105" s="116" t="s">
        <v>294</v>
      </c>
      <c r="J105" s="116" t="s">
        <v>368</v>
      </c>
      <c r="K105" s="116" t="s">
        <v>369</v>
      </c>
      <c r="L105" s="116" t="s">
        <v>370</v>
      </c>
      <c r="M105" s="116" t="s">
        <v>371</v>
      </c>
      <c r="N105" s="116" t="s">
        <v>372</v>
      </c>
    </row>
    <row r="106" spans="1:15" s="149" customFormat="1" x14ac:dyDescent="0.2">
      <c r="A106" s="135">
        <v>23</v>
      </c>
      <c r="B106" s="133" t="s">
        <v>339</v>
      </c>
      <c r="C106" s="120">
        <f t="shared" ref="C106:C110" si="54">SUM(D106:N106)</f>
        <v>0</v>
      </c>
      <c r="D106" s="314">
        <f>'Planul investitional'!D76</f>
        <v>0</v>
      </c>
      <c r="E106" s="314">
        <f>'Planul investitional'!E76</f>
        <v>0</v>
      </c>
      <c r="F106" s="314">
        <f>'Planul investitional'!F76</f>
        <v>0</v>
      </c>
      <c r="G106" s="314">
        <f>'Planul investitional'!G76</f>
        <v>0</v>
      </c>
      <c r="H106" s="314">
        <f>'Planul investitional'!H76</f>
        <v>0</v>
      </c>
      <c r="I106" s="314">
        <f>'Planul investitional'!I76</f>
        <v>0</v>
      </c>
      <c r="J106" s="314">
        <f>'Planul investitional'!J76</f>
        <v>0</v>
      </c>
      <c r="K106" s="314">
        <f>'Planul investitional'!K76</f>
        <v>0</v>
      </c>
      <c r="L106" s="314">
        <f>'Planul investitional'!L76</f>
        <v>0</v>
      </c>
      <c r="M106" s="314">
        <f>'Planul investitional'!M76</f>
        <v>0</v>
      </c>
      <c r="N106" s="314">
        <f>'Planul investitional'!N76</f>
        <v>0</v>
      </c>
    </row>
    <row r="107" spans="1:15" s="149" customFormat="1" ht="24" x14ac:dyDescent="0.2">
      <c r="A107" s="135"/>
      <c r="B107" s="136" t="s">
        <v>340</v>
      </c>
      <c r="C107" s="120">
        <f t="shared" si="54"/>
        <v>0</v>
      </c>
      <c r="D107" s="314">
        <f>'Planul investitional'!D74</f>
        <v>0</v>
      </c>
      <c r="E107" s="314">
        <f>'Planul investitional'!E74</f>
        <v>0</v>
      </c>
      <c r="F107" s="314">
        <f>'Planul investitional'!F74</f>
        <v>0</v>
      </c>
      <c r="G107" s="314">
        <f>'Planul investitional'!G74</f>
        <v>0</v>
      </c>
      <c r="H107" s="314">
        <f>'Planul investitional'!H74</f>
        <v>0</v>
      </c>
      <c r="I107" s="314">
        <f>'Planul investitional'!I74</f>
        <v>0</v>
      </c>
      <c r="J107" s="314">
        <f>'Planul investitional'!J74</f>
        <v>0</v>
      </c>
      <c r="K107" s="314">
        <f>'Planul investitional'!K74</f>
        <v>0</v>
      </c>
      <c r="L107" s="314">
        <f>'Planul investitional'!L74</f>
        <v>0</v>
      </c>
      <c r="M107" s="314">
        <f>'Planul investitional'!M74</f>
        <v>0</v>
      </c>
      <c r="N107" s="314">
        <f>'Planul investitional'!N74</f>
        <v>0</v>
      </c>
    </row>
    <row r="108" spans="1:15" s="149" customFormat="1" x14ac:dyDescent="0.2">
      <c r="A108" s="135"/>
      <c r="B108" s="136" t="s">
        <v>477</v>
      </c>
      <c r="C108" s="120">
        <f>SUM(D108:N108)</f>
        <v>0</v>
      </c>
      <c r="D108" s="314">
        <v>0</v>
      </c>
      <c r="E108" s="314">
        <v>0</v>
      </c>
      <c r="F108" s="314">
        <v>0</v>
      </c>
      <c r="G108" s="314">
        <v>0</v>
      </c>
      <c r="H108" s="314">
        <v>0</v>
      </c>
      <c r="I108" s="314">
        <v>0</v>
      </c>
      <c r="J108" s="314">
        <v>0</v>
      </c>
      <c r="K108" s="314">
        <v>0</v>
      </c>
      <c r="L108" s="314">
        <v>0</v>
      </c>
      <c r="M108" s="314">
        <v>0</v>
      </c>
      <c r="N108" s="314">
        <v>0</v>
      </c>
    </row>
    <row r="109" spans="1:15" s="155" customFormat="1" ht="24" x14ac:dyDescent="0.2">
      <c r="A109" s="157"/>
      <c r="B109" s="158" t="s">
        <v>341</v>
      </c>
      <c r="C109" s="120">
        <f t="shared" si="54"/>
        <v>0</v>
      </c>
      <c r="D109" s="127">
        <f t="shared" ref="D109:N109" si="55">SUM(D106:D108)</f>
        <v>0</v>
      </c>
      <c r="E109" s="127">
        <f t="shared" si="55"/>
        <v>0</v>
      </c>
      <c r="F109" s="127">
        <f t="shared" si="55"/>
        <v>0</v>
      </c>
      <c r="G109" s="127">
        <f t="shared" si="55"/>
        <v>0</v>
      </c>
      <c r="H109" s="127">
        <f t="shared" si="55"/>
        <v>0</v>
      </c>
      <c r="I109" s="127">
        <f t="shared" si="55"/>
        <v>0</v>
      </c>
      <c r="J109" s="127">
        <f t="shared" si="55"/>
        <v>0</v>
      </c>
      <c r="K109" s="127">
        <f t="shared" si="55"/>
        <v>0</v>
      </c>
      <c r="L109" s="127">
        <f t="shared" si="55"/>
        <v>0</v>
      </c>
      <c r="M109" s="127">
        <f t="shared" si="55"/>
        <v>0</v>
      </c>
      <c r="N109" s="127">
        <f t="shared" si="55"/>
        <v>0</v>
      </c>
    </row>
    <row r="110" spans="1:15" s="126" customFormat="1" ht="24" x14ac:dyDescent="0.2">
      <c r="A110" s="134"/>
      <c r="B110" s="123" t="s">
        <v>342</v>
      </c>
      <c r="C110" s="120">
        <f t="shared" si="54"/>
        <v>0</v>
      </c>
      <c r="D110" s="120">
        <f>D104-D109</f>
        <v>0</v>
      </c>
      <c r="E110" s="120">
        <f t="shared" ref="E110:N110" si="56">E104-E109</f>
        <v>0</v>
      </c>
      <c r="F110" s="120">
        <f t="shared" si="56"/>
        <v>0</v>
      </c>
      <c r="G110" s="120">
        <f t="shared" si="56"/>
        <v>0</v>
      </c>
      <c r="H110" s="120">
        <f t="shared" si="56"/>
        <v>0</v>
      </c>
      <c r="I110" s="120">
        <f t="shared" si="56"/>
        <v>0</v>
      </c>
      <c r="J110" s="120">
        <f t="shared" si="56"/>
        <v>0</v>
      </c>
      <c r="K110" s="120">
        <f t="shared" si="56"/>
        <v>0</v>
      </c>
      <c r="L110" s="120">
        <f t="shared" si="56"/>
        <v>0</v>
      </c>
      <c r="M110" s="120">
        <f t="shared" si="56"/>
        <v>0</v>
      </c>
      <c r="N110" s="120">
        <f t="shared" si="56"/>
        <v>0</v>
      </c>
    </row>
    <row r="111" spans="1:15" s="126" customFormat="1" ht="15" x14ac:dyDescent="0.2">
      <c r="A111" s="143"/>
      <c r="B111" s="144"/>
      <c r="C111" s="145"/>
      <c r="D111" s="145"/>
      <c r="E111" s="145"/>
      <c r="F111" s="145"/>
      <c r="G111" s="145"/>
      <c r="H111" s="145"/>
      <c r="I111" s="145"/>
    </row>
    <row r="112" spans="1:15" s="155" customFormat="1" ht="27" customHeight="1" x14ac:dyDescent="0.2">
      <c r="A112" s="446" t="s">
        <v>343</v>
      </c>
      <c r="B112" s="447"/>
      <c r="C112" s="447"/>
      <c r="D112" s="447"/>
      <c r="E112" s="447"/>
      <c r="F112" s="447"/>
      <c r="G112" s="447"/>
      <c r="H112" s="447"/>
      <c r="I112" s="447"/>
      <c r="J112" s="447"/>
      <c r="K112" s="447"/>
      <c r="L112" s="447"/>
      <c r="M112" s="447"/>
      <c r="N112" s="447"/>
    </row>
    <row r="113" spans="1:15" s="155" customFormat="1" ht="27" customHeight="1" x14ac:dyDescent="0.2">
      <c r="A113" s="147" t="s">
        <v>479</v>
      </c>
      <c r="B113" s="295"/>
      <c r="C113" s="148" t="s">
        <v>175</v>
      </c>
      <c r="D113" s="294" t="s">
        <v>289</v>
      </c>
      <c r="E113" s="294" t="s">
        <v>290</v>
      </c>
      <c r="F113" s="294" t="s">
        <v>291</v>
      </c>
      <c r="G113" s="294" t="s">
        <v>292</v>
      </c>
      <c r="H113" s="294" t="s">
        <v>293</v>
      </c>
      <c r="I113" s="294" t="s">
        <v>294</v>
      </c>
      <c r="J113" s="294" t="s">
        <v>368</v>
      </c>
      <c r="K113" s="294" t="s">
        <v>369</v>
      </c>
      <c r="L113" s="294" t="s">
        <v>370</v>
      </c>
      <c r="M113" s="294" t="s">
        <v>371</v>
      </c>
      <c r="N113" s="294" t="s">
        <v>372</v>
      </c>
    </row>
    <row r="114" spans="1:15" s="149" customFormat="1" ht="24" x14ac:dyDescent="0.2">
      <c r="A114" s="135">
        <v>24</v>
      </c>
      <c r="B114" s="133" t="s">
        <v>344</v>
      </c>
      <c r="C114" s="120">
        <f t="shared" ref="C114:C120" si="57">SUM(D114:N114)</f>
        <v>0</v>
      </c>
      <c r="D114" s="121">
        <v>0</v>
      </c>
      <c r="E114" s="121">
        <v>0</v>
      </c>
      <c r="F114" s="121">
        <v>0</v>
      </c>
      <c r="G114" s="121">
        <v>0</v>
      </c>
      <c r="H114" s="121">
        <v>0</v>
      </c>
      <c r="I114" s="121">
        <v>0</v>
      </c>
      <c r="J114" s="121">
        <v>0</v>
      </c>
      <c r="K114" s="121">
        <v>0</v>
      </c>
      <c r="L114" s="121">
        <v>0</v>
      </c>
      <c r="M114" s="121">
        <v>0</v>
      </c>
      <c r="N114" s="121">
        <v>0</v>
      </c>
    </row>
    <row r="115" spans="1:15" s="149" customFormat="1" ht="24" x14ac:dyDescent="0.2">
      <c r="A115" s="135">
        <v>25</v>
      </c>
      <c r="B115" s="133" t="s">
        <v>345</v>
      </c>
      <c r="C115" s="120">
        <f t="shared" si="57"/>
        <v>0</v>
      </c>
      <c r="D115" s="121">
        <v>0</v>
      </c>
      <c r="E115" s="121">
        <v>0</v>
      </c>
      <c r="F115" s="121">
        <v>0</v>
      </c>
      <c r="G115" s="121">
        <v>0</v>
      </c>
      <c r="H115" s="121">
        <v>0</v>
      </c>
      <c r="I115" s="121">
        <v>0</v>
      </c>
      <c r="J115" s="121">
        <v>0</v>
      </c>
      <c r="K115" s="121">
        <v>0</v>
      </c>
      <c r="L115" s="121">
        <v>0</v>
      </c>
      <c r="M115" s="121">
        <v>0</v>
      </c>
      <c r="N115" s="121">
        <v>0</v>
      </c>
    </row>
    <row r="116" spans="1:15" s="149" customFormat="1" x14ac:dyDescent="0.2">
      <c r="A116" s="135">
        <v>26</v>
      </c>
      <c r="B116" s="133" t="s">
        <v>346</v>
      </c>
      <c r="C116" s="120">
        <f t="shared" si="57"/>
        <v>0</v>
      </c>
      <c r="D116" s="121">
        <v>0</v>
      </c>
      <c r="E116" s="121">
        <v>0</v>
      </c>
      <c r="F116" s="121">
        <v>0</v>
      </c>
      <c r="G116" s="121">
        <v>0</v>
      </c>
      <c r="H116" s="121">
        <v>0</v>
      </c>
      <c r="I116" s="121">
        <v>0</v>
      </c>
      <c r="J116" s="121">
        <v>0</v>
      </c>
      <c r="K116" s="121">
        <v>0</v>
      </c>
      <c r="L116" s="121">
        <v>0</v>
      </c>
      <c r="M116" s="121">
        <v>0</v>
      </c>
      <c r="N116" s="121">
        <v>0</v>
      </c>
    </row>
    <row r="117" spans="1:15" s="149" customFormat="1" x14ac:dyDescent="0.2">
      <c r="A117" s="135">
        <v>27</v>
      </c>
      <c r="B117" s="133" t="s">
        <v>478</v>
      </c>
      <c r="C117" s="120">
        <f t="shared" si="57"/>
        <v>0</v>
      </c>
      <c r="D117" s="121">
        <v>0</v>
      </c>
      <c r="E117" s="121">
        <v>0</v>
      </c>
      <c r="F117" s="121">
        <v>0</v>
      </c>
      <c r="G117" s="121">
        <v>0</v>
      </c>
      <c r="H117" s="121">
        <v>0</v>
      </c>
      <c r="I117" s="121">
        <v>0</v>
      </c>
      <c r="J117" s="121">
        <v>0</v>
      </c>
      <c r="K117" s="121">
        <v>0</v>
      </c>
      <c r="L117" s="121">
        <v>0</v>
      </c>
      <c r="M117" s="121">
        <v>0</v>
      </c>
      <c r="N117" s="121">
        <v>0</v>
      </c>
    </row>
    <row r="118" spans="1:15" s="155" customFormat="1" x14ac:dyDescent="0.2">
      <c r="A118" s="157"/>
      <c r="B118" s="158" t="s">
        <v>347</v>
      </c>
      <c r="C118" s="120">
        <f t="shared" si="57"/>
        <v>0</v>
      </c>
      <c r="D118" s="127">
        <f>SUM(D114:D117)</f>
        <v>0</v>
      </c>
      <c r="E118" s="127">
        <f t="shared" ref="E118:N118" si="58">SUM(E114:E117)</f>
        <v>0</v>
      </c>
      <c r="F118" s="127">
        <f t="shared" si="58"/>
        <v>0</v>
      </c>
      <c r="G118" s="127">
        <f t="shared" si="58"/>
        <v>0</v>
      </c>
      <c r="H118" s="127">
        <f t="shared" si="58"/>
        <v>0</v>
      </c>
      <c r="I118" s="127">
        <f t="shared" si="58"/>
        <v>0</v>
      </c>
      <c r="J118" s="127">
        <f t="shared" si="58"/>
        <v>0</v>
      </c>
      <c r="K118" s="127">
        <f t="shared" si="58"/>
        <v>0</v>
      </c>
      <c r="L118" s="127">
        <f t="shared" si="58"/>
        <v>0</v>
      </c>
      <c r="M118" s="127">
        <f t="shared" si="58"/>
        <v>0</v>
      </c>
      <c r="N118" s="127">
        <f t="shared" si="58"/>
        <v>0</v>
      </c>
    </row>
    <row r="119" spans="1:15" s="126" customFormat="1" ht="15" x14ac:dyDescent="0.2">
      <c r="A119" s="134"/>
      <c r="B119" s="123" t="s">
        <v>348</v>
      </c>
      <c r="C119" s="120">
        <f t="shared" si="57"/>
        <v>0</v>
      </c>
      <c r="D119" s="120">
        <f>-D118</f>
        <v>0</v>
      </c>
      <c r="E119" s="120">
        <f t="shared" ref="E119:N119" si="59">-E118</f>
        <v>0</v>
      </c>
      <c r="F119" s="120">
        <f t="shared" si="59"/>
        <v>0</v>
      </c>
      <c r="G119" s="120">
        <f t="shared" si="59"/>
        <v>0</v>
      </c>
      <c r="H119" s="120">
        <f t="shared" si="59"/>
        <v>0</v>
      </c>
      <c r="I119" s="120">
        <f t="shared" si="59"/>
        <v>0</v>
      </c>
      <c r="J119" s="120">
        <f t="shared" si="59"/>
        <v>0</v>
      </c>
      <c r="K119" s="120">
        <f t="shared" si="59"/>
        <v>0</v>
      </c>
      <c r="L119" s="120">
        <f t="shared" si="59"/>
        <v>0</v>
      </c>
      <c r="M119" s="120">
        <f t="shared" si="59"/>
        <v>0</v>
      </c>
      <c r="N119" s="120">
        <f t="shared" si="59"/>
        <v>0</v>
      </c>
    </row>
    <row r="120" spans="1:15" s="126" customFormat="1" ht="15" x14ac:dyDescent="0.2">
      <c r="A120" s="443" t="s">
        <v>349</v>
      </c>
      <c r="B120" s="443"/>
      <c r="C120" s="120">
        <f t="shared" si="57"/>
        <v>0</v>
      </c>
      <c r="D120" s="120">
        <f t="shared" ref="D120:N120" si="60">D110+D119</f>
        <v>0</v>
      </c>
      <c r="E120" s="120">
        <f t="shared" si="60"/>
        <v>0</v>
      </c>
      <c r="F120" s="120">
        <f t="shared" si="60"/>
        <v>0</v>
      </c>
      <c r="G120" s="120">
        <f t="shared" si="60"/>
        <v>0</v>
      </c>
      <c r="H120" s="120">
        <f t="shared" si="60"/>
        <v>0</v>
      </c>
      <c r="I120" s="120">
        <f t="shared" si="60"/>
        <v>0</v>
      </c>
      <c r="J120" s="120">
        <f t="shared" si="60"/>
        <v>0</v>
      </c>
      <c r="K120" s="120">
        <f t="shared" si="60"/>
        <v>0</v>
      </c>
      <c r="L120" s="120">
        <f t="shared" si="60"/>
        <v>0</v>
      </c>
      <c r="M120" s="120">
        <f t="shared" si="60"/>
        <v>0</v>
      </c>
      <c r="N120" s="120">
        <f t="shared" si="60"/>
        <v>0</v>
      </c>
    </row>
    <row r="121" spans="1:15" s="126" customFormat="1" ht="15" x14ac:dyDescent="0.2">
      <c r="A121" s="144"/>
      <c r="B121" s="144"/>
      <c r="C121" s="145"/>
      <c r="D121" s="145"/>
      <c r="E121" s="145"/>
      <c r="F121" s="145"/>
      <c r="G121" s="145"/>
      <c r="H121" s="145"/>
      <c r="I121" s="145"/>
    </row>
    <row r="122" spans="1:15" s="126" customFormat="1" ht="15" x14ac:dyDescent="0.2">
      <c r="A122" s="444" t="s">
        <v>350</v>
      </c>
      <c r="B122" s="444"/>
      <c r="C122" s="148" t="s">
        <v>175</v>
      </c>
      <c r="D122" s="116" t="s">
        <v>289</v>
      </c>
      <c r="E122" s="116" t="s">
        <v>290</v>
      </c>
      <c r="F122" s="116" t="s">
        <v>291</v>
      </c>
      <c r="G122" s="116" t="s">
        <v>292</v>
      </c>
      <c r="H122" s="116" t="s">
        <v>293</v>
      </c>
      <c r="I122" s="116" t="s">
        <v>294</v>
      </c>
      <c r="J122" s="116" t="s">
        <v>368</v>
      </c>
      <c r="K122" s="116" t="s">
        <v>369</v>
      </c>
      <c r="L122" s="116" t="s">
        <v>370</v>
      </c>
      <c r="M122" s="116" t="s">
        <v>371</v>
      </c>
      <c r="N122" s="116" t="s">
        <v>372</v>
      </c>
    </row>
    <row r="123" spans="1:15" s="126" customFormat="1" ht="15" x14ac:dyDescent="0.2">
      <c r="A123" s="444"/>
      <c r="B123" s="444"/>
      <c r="C123" s="120">
        <f t="shared" ref="C123" si="61">SUM(D123:N123)</f>
        <v>0</v>
      </c>
      <c r="D123" s="120">
        <f t="shared" ref="D123:N123" si="62">D95+D120</f>
        <v>0</v>
      </c>
      <c r="E123" s="120">
        <f t="shared" si="62"/>
        <v>0</v>
      </c>
      <c r="F123" s="120">
        <f t="shared" si="62"/>
        <v>0</v>
      </c>
      <c r="G123" s="120">
        <f t="shared" si="62"/>
        <v>0</v>
      </c>
      <c r="H123" s="120">
        <f t="shared" si="62"/>
        <v>0</v>
      </c>
      <c r="I123" s="120">
        <f t="shared" si="62"/>
        <v>0</v>
      </c>
      <c r="J123" s="120">
        <f t="shared" si="62"/>
        <v>0</v>
      </c>
      <c r="K123" s="120">
        <f t="shared" si="62"/>
        <v>0</v>
      </c>
      <c r="L123" s="120">
        <f t="shared" si="62"/>
        <v>0</v>
      </c>
      <c r="M123" s="120">
        <f t="shared" si="62"/>
        <v>0</v>
      </c>
      <c r="N123" s="120">
        <f t="shared" si="62"/>
        <v>0</v>
      </c>
    </row>
    <row r="124" spans="1:15" s="131" customFormat="1" ht="12.95" customHeight="1" x14ac:dyDescent="0.2">
      <c r="A124" s="133"/>
      <c r="B124" s="133" t="s">
        <v>322</v>
      </c>
      <c r="C124" s="127">
        <f>'Bilant FS'!D17</f>
        <v>0</v>
      </c>
      <c r="D124" s="137">
        <f>C124</f>
        <v>0</v>
      </c>
      <c r="E124" s="137">
        <f>D125</f>
        <v>0</v>
      </c>
      <c r="F124" s="137">
        <f>E125</f>
        <v>0</v>
      </c>
      <c r="G124" s="137">
        <f t="shared" ref="G124:I124" si="63">F125</f>
        <v>0</v>
      </c>
      <c r="H124" s="137">
        <f t="shared" si="63"/>
        <v>0</v>
      </c>
      <c r="I124" s="137">
        <f t="shared" si="63"/>
        <v>0</v>
      </c>
      <c r="J124" s="137">
        <f t="shared" ref="J124" si="64">I125</f>
        <v>0</v>
      </c>
      <c r="K124" s="137">
        <f t="shared" ref="K124" si="65">J125</f>
        <v>0</v>
      </c>
      <c r="L124" s="137">
        <f t="shared" ref="L124" si="66">K125</f>
        <v>0</v>
      </c>
      <c r="M124" s="137">
        <f t="shared" ref="M124" si="67">L125</f>
        <v>0</v>
      </c>
      <c r="N124" s="137">
        <f t="shared" ref="N124" si="68">M125</f>
        <v>0</v>
      </c>
    </row>
    <row r="125" spans="1:15" s="131" customFormat="1" ht="21.75" customHeight="1" x14ac:dyDescent="0.2">
      <c r="A125" s="133"/>
      <c r="B125" s="133" t="s">
        <v>323</v>
      </c>
      <c r="C125" s="127"/>
      <c r="D125" s="137">
        <f>D124+D123</f>
        <v>0</v>
      </c>
      <c r="E125" s="137">
        <f>E124+E123</f>
        <v>0</v>
      </c>
      <c r="F125" s="137">
        <f>F124+F123</f>
        <v>0</v>
      </c>
      <c r="G125" s="137">
        <f t="shared" ref="G125:I125" si="69">G124+G123</f>
        <v>0</v>
      </c>
      <c r="H125" s="137">
        <f t="shared" si="69"/>
        <v>0</v>
      </c>
      <c r="I125" s="137">
        <f t="shared" si="69"/>
        <v>0</v>
      </c>
      <c r="J125" s="137">
        <f t="shared" ref="J125:N125" si="70">J124+J123</f>
        <v>0</v>
      </c>
      <c r="K125" s="137">
        <f t="shared" si="70"/>
        <v>0</v>
      </c>
      <c r="L125" s="137">
        <f t="shared" si="70"/>
        <v>0</v>
      </c>
      <c r="M125" s="137">
        <f t="shared" si="70"/>
        <v>0</v>
      </c>
      <c r="N125" s="137">
        <f t="shared" si="70"/>
        <v>0</v>
      </c>
    </row>
    <row r="126" spans="1:15" s="131" customFormat="1" ht="21.75" customHeight="1" x14ac:dyDescent="0.2">
      <c r="A126" s="305"/>
      <c r="B126" s="305"/>
      <c r="C126" s="160"/>
      <c r="D126" s="160"/>
      <c r="E126" s="160"/>
      <c r="F126" s="160"/>
      <c r="G126" s="160"/>
      <c r="H126" s="160"/>
      <c r="I126" s="160"/>
      <c r="J126" s="160"/>
      <c r="K126" s="160"/>
      <c r="L126" s="160"/>
      <c r="M126" s="160"/>
      <c r="N126" s="160"/>
      <c r="O126" s="304"/>
    </row>
    <row r="127" spans="1:15" s="131" customFormat="1" ht="21.75" customHeight="1" x14ac:dyDescent="0.2">
      <c r="A127" s="159"/>
      <c r="B127" s="159"/>
      <c r="C127" s="154"/>
      <c r="D127" s="160"/>
      <c r="E127" s="160"/>
      <c r="F127" s="160"/>
      <c r="G127" s="160"/>
      <c r="H127" s="160"/>
      <c r="I127" s="160"/>
    </row>
    <row r="128" spans="1:15" s="117" customFormat="1" ht="13.5" customHeight="1" x14ac:dyDescent="0.2">
      <c r="A128" s="464" t="s">
        <v>351</v>
      </c>
      <c r="B128" s="464"/>
      <c r="C128" s="464"/>
      <c r="D128" s="464"/>
      <c r="E128" s="464"/>
      <c r="F128" s="464"/>
      <c r="G128" s="464"/>
      <c r="H128" s="464"/>
      <c r="I128" s="464"/>
      <c r="J128" s="464"/>
      <c r="K128" s="464"/>
      <c r="L128" s="464"/>
      <c r="M128" s="464"/>
      <c r="N128" s="464"/>
    </row>
    <row r="129" spans="1:14" s="115" customFormat="1" ht="13.5" customHeight="1" x14ac:dyDescent="0.2">
      <c r="A129" s="457" t="s">
        <v>288</v>
      </c>
      <c r="B129" s="458"/>
      <c r="C129" s="459" t="s">
        <v>175</v>
      </c>
      <c r="D129" s="462" t="s">
        <v>87</v>
      </c>
      <c r="E129" s="462"/>
      <c r="F129" s="462"/>
      <c r="G129" s="462"/>
      <c r="H129" s="462"/>
      <c r="I129" s="462"/>
      <c r="J129" s="462"/>
      <c r="K129" s="462"/>
      <c r="L129" s="462"/>
      <c r="M129" s="462"/>
      <c r="N129" s="462"/>
    </row>
    <row r="130" spans="1:14" s="115" customFormat="1" ht="15" x14ac:dyDescent="0.2">
      <c r="A130" s="457"/>
      <c r="B130" s="458"/>
      <c r="C130" s="459"/>
      <c r="D130" s="116" t="s">
        <v>289</v>
      </c>
      <c r="E130" s="116" t="s">
        <v>290</v>
      </c>
      <c r="F130" s="116" t="s">
        <v>291</v>
      </c>
      <c r="G130" s="116" t="s">
        <v>292</v>
      </c>
      <c r="H130" s="116" t="s">
        <v>293</v>
      </c>
      <c r="I130" s="116" t="s">
        <v>294</v>
      </c>
      <c r="J130" s="116" t="s">
        <v>368</v>
      </c>
      <c r="K130" s="116" t="s">
        <v>369</v>
      </c>
      <c r="L130" s="116" t="s">
        <v>370</v>
      </c>
      <c r="M130" s="116" t="s">
        <v>371</v>
      </c>
      <c r="N130" s="116" t="s">
        <v>372</v>
      </c>
    </row>
    <row r="131" spans="1:14" s="115" customFormat="1" ht="15" x14ac:dyDescent="0.2">
      <c r="A131" s="465" t="s">
        <v>352</v>
      </c>
      <c r="B131" s="465"/>
      <c r="C131" s="465"/>
      <c r="D131" s="465"/>
      <c r="E131" s="465"/>
      <c r="F131" s="465"/>
      <c r="G131" s="465"/>
      <c r="H131" s="465"/>
      <c r="I131" s="465"/>
      <c r="J131" s="465"/>
      <c r="K131" s="465"/>
      <c r="L131" s="465"/>
      <c r="M131" s="465"/>
      <c r="N131" s="465"/>
    </row>
    <row r="132" spans="1:14" s="115" customFormat="1" ht="15" x14ac:dyDescent="0.2">
      <c r="A132" s="461" t="s">
        <v>353</v>
      </c>
      <c r="B132" s="461"/>
      <c r="C132" s="461"/>
      <c r="D132" s="461"/>
      <c r="E132" s="461"/>
      <c r="F132" s="461"/>
      <c r="G132" s="461"/>
      <c r="H132" s="461"/>
      <c r="I132" s="461"/>
      <c r="J132" s="461"/>
      <c r="K132" s="461"/>
      <c r="L132" s="461"/>
      <c r="M132" s="461"/>
      <c r="N132" s="461"/>
    </row>
    <row r="133" spans="1:14" s="115" customFormat="1" ht="13.5" customHeight="1" x14ac:dyDescent="0.2">
      <c r="A133" s="456" t="s">
        <v>354</v>
      </c>
      <c r="B133" s="456"/>
      <c r="C133" s="456"/>
      <c r="D133" s="456"/>
      <c r="E133" s="456"/>
      <c r="F133" s="456"/>
      <c r="G133" s="456"/>
      <c r="H133" s="456"/>
      <c r="I133" s="456"/>
      <c r="J133" s="456"/>
      <c r="K133" s="456"/>
      <c r="L133" s="456"/>
      <c r="M133" s="456"/>
      <c r="N133" s="456"/>
    </row>
    <row r="134" spans="1:14" s="115" customFormat="1" ht="15" x14ac:dyDescent="0.2">
      <c r="A134" s="118">
        <v>1</v>
      </c>
      <c r="B134" s="119" t="s">
        <v>297</v>
      </c>
      <c r="C134" s="120">
        <f t="shared" ref="C134:C137" si="71">SUM(D134:N134)</f>
        <v>0</v>
      </c>
      <c r="D134" s="137">
        <f t="shared" ref="D134:N134" si="72">D71-D9</f>
        <v>0</v>
      </c>
      <c r="E134" s="137">
        <f t="shared" si="72"/>
        <v>0</v>
      </c>
      <c r="F134" s="137">
        <f t="shared" si="72"/>
        <v>0</v>
      </c>
      <c r="G134" s="137">
        <f t="shared" si="72"/>
        <v>0</v>
      </c>
      <c r="H134" s="137">
        <f t="shared" si="72"/>
        <v>0</v>
      </c>
      <c r="I134" s="137">
        <f t="shared" si="72"/>
        <v>0</v>
      </c>
      <c r="J134" s="137">
        <f t="shared" si="72"/>
        <v>0</v>
      </c>
      <c r="K134" s="137">
        <f t="shared" si="72"/>
        <v>0</v>
      </c>
      <c r="L134" s="137">
        <f t="shared" si="72"/>
        <v>0</v>
      </c>
      <c r="M134" s="137">
        <f t="shared" si="72"/>
        <v>0</v>
      </c>
      <c r="N134" s="137">
        <f t="shared" si="72"/>
        <v>0</v>
      </c>
    </row>
    <row r="135" spans="1:14" s="115" customFormat="1" ht="15" x14ac:dyDescent="0.2">
      <c r="A135" s="118">
        <v>2</v>
      </c>
      <c r="B135" s="119" t="s">
        <v>298</v>
      </c>
      <c r="C135" s="120">
        <f t="shared" si="71"/>
        <v>0</v>
      </c>
      <c r="D135" s="137">
        <f t="shared" ref="D135:N135" si="73">D72-D10</f>
        <v>0</v>
      </c>
      <c r="E135" s="137">
        <f t="shared" si="73"/>
        <v>0</v>
      </c>
      <c r="F135" s="137">
        <f t="shared" si="73"/>
        <v>0</v>
      </c>
      <c r="G135" s="137">
        <f t="shared" si="73"/>
        <v>0</v>
      </c>
      <c r="H135" s="137">
        <f t="shared" si="73"/>
        <v>0</v>
      </c>
      <c r="I135" s="137">
        <f t="shared" si="73"/>
        <v>0</v>
      </c>
      <c r="J135" s="137">
        <f t="shared" si="73"/>
        <v>0</v>
      </c>
      <c r="K135" s="137">
        <f t="shared" si="73"/>
        <v>0</v>
      </c>
      <c r="L135" s="137">
        <f t="shared" si="73"/>
        <v>0</v>
      </c>
      <c r="M135" s="137">
        <f t="shared" si="73"/>
        <v>0</v>
      </c>
      <c r="N135" s="137">
        <f t="shared" si="73"/>
        <v>0</v>
      </c>
    </row>
    <row r="136" spans="1:14" s="115" customFormat="1" ht="15" x14ac:dyDescent="0.2">
      <c r="A136" s="118">
        <v>3</v>
      </c>
      <c r="B136" s="119" t="s">
        <v>299</v>
      </c>
      <c r="C136" s="120">
        <f t="shared" si="71"/>
        <v>0</v>
      </c>
      <c r="D136" s="137">
        <f t="shared" ref="D136:N136" si="74">D73-D11</f>
        <v>0</v>
      </c>
      <c r="E136" s="137">
        <f t="shared" si="74"/>
        <v>0</v>
      </c>
      <c r="F136" s="137">
        <f t="shared" si="74"/>
        <v>0</v>
      </c>
      <c r="G136" s="137">
        <f t="shared" si="74"/>
        <v>0</v>
      </c>
      <c r="H136" s="137">
        <f t="shared" si="74"/>
        <v>0</v>
      </c>
      <c r="I136" s="137">
        <f t="shared" si="74"/>
        <v>0</v>
      </c>
      <c r="J136" s="137">
        <f t="shared" si="74"/>
        <v>0</v>
      </c>
      <c r="K136" s="137">
        <f t="shared" si="74"/>
        <v>0</v>
      </c>
      <c r="L136" s="137">
        <f t="shared" si="74"/>
        <v>0</v>
      </c>
      <c r="M136" s="137">
        <f t="shared" si="74"/>
        <v>0</v>
      </c>
      <c r="N136" s="137">
        <f t="shared" si="74"/>
        <v>0</v>
      </c>
    </row>
    <row r="137" spans="1:14" s="126" customFormat="1" ht="23.25" customHeight="1" x14ac:dyDescent="0.2">
      <c r="A137" s="443" t="s">
        <v>355</v>
      </c>
      <c r="B137" s="443"/>
      <c r="C137" s="312">
        <f t="shared" si="71"/>
        <v>0</v>
      </c>
      <c r="D137" s="120">
        <f t="shared" ref="D137:N137" si="75">D74-D12</f>
        <v>0</v>
      </c>
      <c r="E137" s="120">
        <f t="shared" si="75"/>
        <v>0</v>
      </c>
      <c r="F137" s="120">
        <f t="shared" si="75"/>
        <v>0</v>
      </c>
      <c r="G137" s="120">
        <f t="shared" si="75"/>
        <v>0</v>
      </c>
      <c r="H137" s="120">
        <f t="shared" si="75"/>
        <v>0</v>
      </c>
      <c r="I137" s="120">
        <f t="shared" si="75"/>
        <v>0</v>
      </c>
      <c r="J137" s="120">
        <f t="shared" si="75"/>
        <v>0</v>
      </c>
      <c r="K137" s="120">
        <f t="shared" si="75"/>
        <v>0</v>
      </c>
      <c r="L137" s="120">
        <f t="shared" si="75"/>
        <v>0</v>
      </c>
      <c r="M137" s="120">
        <f t="shared" si="75"/>
        <v>0</v>
      </c>
      <c r="N137" s="120">
        <f t="shared" si="75"/>
        <v>0</v>
      </c>
    </row>
    <row r="138" spans="1:14" s="126" customFormat="1" ht="15" x14ac:dyDescent="0.2">
      <c r="A138" s="461" t="s">
        <v>484</v>
      </c>
      <c r="B138" s="461"/>
      <c r="C138" s="461"/>
      <c r="D138" s="461"/>
      <c r="E138" s="461"/>
      <c r="F138" s="461"/>
      <c r="G138" s="461"/>
      <c r="H138" s="461"/>
      <c r="I138" s="461"/>
      <c r="J138" s="461"/>
      <c r="K138" s="461"/>
      <c r="L138" s="461"/>
      <c r="M138" s="461"/>
      <c r="N138" s="461"/>
    </row>
    <row r="139" spans="1:14" s="126" customFormat="1" ht="13.5" customHeight="1" x14ac:dyDescent="0.2">
      <c r="A139" s="456" t="s">
        <v>357</v>
      </c>
      <c r="B139" s="456"/>
      <c r="C139" s="456"/>
      <c r="D139" s="456"/>
      <c r="E139" s="456"/>
      <c r="F139" s="456"/>
      <c r="G139" s="456"/>
      <c r="H139" s="456"/>
      <c r="I139" s="456"/>
      <c r="J139" s="456"/>
      <c r="K139" s="456"/>
      <c r="L139" s="456"/>
      <c r="M139" s="456"/>
      <c r="N139" s="456"/>
    </row>
    <row r="140" spans="1:14" s="115" customFormat="1" ht="24" x14ac:dyDescent="0.2">
      <c r="A140" s="118">
        <v>5</v>
      </c>
      <c r="B140" s="125" t="s">
        <v>303</v>
      </c>
      <c r="C140" s="120">
        <f t="shared" ref="C140:C158" si="76">SUM(D140:N140)</f>
        <v>0</v>
      </c>
      <c r="D140" s="137">
        <f t="shared" ref="D140:N140" si="77">D77-D15</f>
        <v>0</v>
      </c>
      <c r="E140" s="137">
        <f t="shared" si="77"/>
        <v>0</v>
      </c>
      <c r="F140" s="137">
        <f t="shared" si="77"/>
        <v>0</v>
      </c>
      <c r="G140" s="137">
        <f t="shared" si="77"/>
        <v>0</v>
      </c>
      <c r="H140" s="137">
        <f t="shared" si="77"/>
        <v>0</v>
      </c>
      <c r="I140" s="137">
        <f t="shared" si="77"/>
        <v>0</v>
      </c>
      <c r="J140" s="137">
        <f t="shared" si="77"/>
        <v>0</v>
      </c>
      <c r="K140" s="137">
        <f t="shared" si="77"/>
        <v>0</v>
      </c>
      <c r="L140" s="137">
        <f t="shared" si="77"/>
        <v>0</v>
      </c>
      <c r="M140" s="137">
        <f t="shared" si="77"/>
        <v>0</v>
      </c>
      <c r="N140" s="137">
        <f t="shared" si="77"/>
        <v>0</v>
      </c>
    </row>
    <row r="141" spans="1:14" s="115" customFormat="1" ht="15" x14ac:dyDescent="0.2">
      <c r="A141" s="118">
        <v>6</v>
      </c>
      <c r="B141" s="125" t="s">
        <v>304</v>
      </c>
      <c r="C141" s="120">
        <f t="shared" si="76"/>
        <v>0</v>
      </c>
      <c r="D141" s="137">
        <f t="shared" ref="D141:N141" si="78">D78-D16</f>
        <v>0</v>
      </c>
      <c r="E141" s="137">
        <f t="shared" si="78"/>
        <v>0</v>
      </c>
      <c r="F141" s="137">
        <f t="shared" si="78"/>
        <v>0</v>
      </c>
      <c r="G141" s="137">
        <f t="shared" si="78"/>
        <v>0</v>
      </c>
      <c r="H141" s="137">
        <f t="shared" si="78"/>
        <v>0</v>
      </c>
      <c r="I141" s="137">
        <f t="shared" si="78"/>
        <v>0</v>
      </c>
      <c r="J141" s="137">
        <f t="shared" si="78"/>
        <v>0</v>
      </c>
      <c r="K141" s="137">
        <f t="shared" si="78"/>
        <v>0</v>
      </c>
      <c r="L141" s="137">
        <f t="shared" si="78"/>
        <v>0</v>
      </c>
      <c r="M141" s="137">
        <f t="shared" si="78"/>
        <v>0</v>
      </c>
      <c r="N141" s="137">
        <f t="shared" si="78"/>
        <v>0</v>
      </c>
    </row>
    <row r="142" spans="1:14" s="115" customFormat="1" ht="24" x14ac:dyDescent="0.2">
      <c r="A142" s="118">
        <v>7</v>
      </c>
      <c r="B142" s="119" t="s">
        <v>305</v>
      </c>
      <c r="C142" s="120">
        <f t="shared" si="76"/>
        <v>0</v>
      </c>
      <c r="D142" s="137">
        <f t="shared" ref="D142:N142" si="79">D79-D17</f>
        <v>0</v>
      </c>
      <c r="E142" s="137">
        <f t="shared" si="79"/>
        <v>0</v>
      </c>
      <c r="F142" s="137">
        <f t="shared" si="79"/>
        <v>0</v>
      </c>
      <c r="G142" s="137">
        <f t="shared" si="79"/>
        <v>0</v>
      </c>
      <c r="H142" s="137">
        <f t="shared" si="79"/>
        <v>0</v>
      </c>
      <c r="I142" s="137">
        <f t="shared" si="79"/>
        <v>0</v>
      </c>
      <c r="J142" s="137">
        <f t="shared" si="79"/>
        <v>0</v>
      </c>
      <c r="K142" s="137">
        <f t="shared" si="79"/>
        <v>0</v>
      </c>
      <c r="L142" s="137">
        <f t="shared" si="79"/>
        <v>0</v>
      </c>
      <c r="M142" s="137">
        <f t="shared" si="79"/>
        <v>0</v>
      </c>
      <c r="N142" s="137">
        <f t="shared" si="79"/>
        <v>0</v>
      </c>
    </row>
    <row r="143" spans="1:14" s="115" customFormat="1" ht="15" x14ac:dyDescent="0.2">
      <c r="A143" s="118">
        <v>8</v>
      </c>
      <c r="B143" s="119" t="s">
        <v>306</v>
      </c>
      <c r="C143" s="120">
        <f t="shared" si="76"/>
        <v>0</v>
      </c>
      <c r="D143" s="137">
        <f t="shared" ref="D143:N143" si="80">D80-D18</f>
        <v>0</v>
      </c>
      <c r="E143" s="137">
        <f t="shared" si="80"/>
        <v>0</v>
      </c>
      <c r="F143" s="137">
        <f t="shared" si="80"/>
        <v>0</v>
      </c>
      <c r="G143" s="137">
        <f t="shared" si="80"/>
        <v>0</v>
      </c>
      <c r="H143" s="137">
        <f t="shared" si="80"/>
        <v>0</v>
      </c>
      <c r="I143" s="137">
        <f t="shared" si="80"/>
        <v>0</v>
      </c>
      <c r="J143" s="137">
        <f t="shared" si="80"/>
        <v>0</v>
      </c>
      <c r="K143" s="137">
        <f t="shared" si="80"/>
        <v>0</v>
      </c>
      <c r="L143" s="137">
        <f t="shared" si="80"/>
        <v>0</v>
      </c>
      <c r="M143" s="137">
        <f t="shared" si="80"/>
        <v>0</v>
      </c>
      <c r="N143" s="137">
        <f t="shared" si="80"/>
        <v>0</v>
      </c>
    </row>
    <row r="144" spans="1:14" s="115" customFormat="1" ht="15" x14ac:dyDescent="0.2">
      <c r="A144" s="118">
        <v>9</v>
      </c>
      <c r="B144" s="119" t="s">
        <v>307</v>
      </c>
      <c r="C144" s="120">
        <f t="shared" si="76"/>
        <v>0</v>
      </c>
      <c r="D144" s="137">
        <f t="shared" ref="D144:N144" si="81">D81-D19</f>
        <v>0</v>
      </c>
      <c r="E144" s="137">
        <f t="shared" si="81"/>
        <v>0</v>
      </c>
      <c r="F144" s="137">
        <f t="shared" si="81"/>
        <v>0</v>
      </c>
      <c r="G144" s="137">
        <f t="shared" si="81"/>
        <v>0</v>
      </c>
      <c r="H144" s="137">
        <f t="shared" si="81"/>
        <v>0</v>
      </c>
      <c r="I144" s="137">
        <f t="shared" si="81"/>
        <v>0</v>
      </c>
      <c r="J144" s="137">
        <f t="shared" si="81"/>
        <v>0</v>
      </c>
      <c r="K144" s="137">
        <f t="shared" si="81"/>
        <v>0</v>
      </c>
      <c r="L144" s="137">
        <f t="shared" si="81"/>
        <v>0</v>
      </c>
      <c r="M144" s="137">
        <f t="shared" si="81"/>
        <v>0</v>
      </c>
      <c r="N144" s="137">
        <f t="shared" si="81"/>
        <v>0</v>
      </c>
    </row>
    <row r="145" spans="1:14" s="115" customFormat="1" ht="15" x14ac:dyDescent="0.2">
      <c r="A145" s="118">
        <v>10</v>
      </c>
      <c r="B145" s="119" t="s">
        <v>308</v>
      </c>
      <c r="C145" s="120">
        <f t="shared" si="76"/>
        <v>0</v>
      </c>
      <c r="D145" s="137">
        <f t="shared" ref="D145:N145" si="82">D82-D20</f>
        <v>0</v>
      </c>
      <c r="E145" s="137">
        <f t="shared" si="82"/>
        <v>0</v>
      </c>
      <c r="F145" s="137">
        <f t="shared" si="82"/>
        <v>0</v>
      </c>
      <c r="G145" s="137">
        <f t="shared" si="82"/>
        <v>0</v>
      </c>
      <c r="H145" s="137">
        <f t="shared" si="82"/>
        <v>0</v>
      </c>
      <c r="I145" s="137">
        <f t="shared" si="82"/>
        <v>0</v>
      </c>
      <c r="J145" s="137">
        <f t="shared" si="82"/>
        <v>0</v>
      </c>
      <c r="K145" s="137">
        <f t="shared" si="82"/>
        <v>0</v>
      </c>
      <c r="L145" s="137">
        <f t="shared" si="82"/>
        <v>0</v>
      </c>
      <c r="M145" s="137">
        <f t="shared" si="82"/>
        <v>0</v>
      </c>
      <c r="N145" s="137">
        <f t="shared" si="82"/>
        <v>0</v>
      </c>
    </row>
    <row r="146" spans="1:14" s="115" customFormat="1" ht="15" x14ac:dyDescent="0.2">
      <c r="A146" s="118"/>
      <c r="B146" s="123" t="s">
        <v>309</v>
      </c>
      <c r="C146" s="120">
        <f t="shared" si="76"/>
        <v>0</v>
      </c>
      <c r="D146" s="120">
        <f t="shared" ref="D146:N146" si="83">D83-D21</f>
        <v>0</v>
      </c>
      <c r="E146" s="120">
        <f t="shared" si="83"/>
        <v>0</v>
      </c>
      <c r="F146" s="120">
        <f t="shared" si="83"/>
        <v>0</v>
      </c>
      <c r="G146" s="120">
        <f t="shared" si="83"/>
        <v>0</v>
      </c>
      <c r="H146" s="120">
        <f t="shared" si="83"/>
        <v>0</v>
      </c>
      <c r="I146" s="120">
        <f t="shared" si="83"/>
        <v>0</v>
      </c>
      <c r="J146" s="120">
        <f t="shared" si="83"/>
        <v>0</v>
      </c>
      <c r="K146" s="120">
        <f t="shared" si="83"/>
        <v>0</v>
      </c>
      <c r="L146" s="120">
        <f t="shared" si="83"/>
        <v>0</v>
      </c>
      <c r="M146" s="120">
        <f t="shared" si="83"/>
        <v>0</v>
      </c>
      <c r="N146" s="120">
        <f t="shared" si="83"/>
        <v>0</v>
      </c>
    </row>
    <row r="147" spans="1:14" s="115" customFormat="1" ht="15" x14ac:dyDescent="0.2">
      <c r="A147" s="118">
        <v>11</v>
      </c>
      <c r="B147" s="119" t="s">
        <v>310</v>
      </c>
      <c r="C147" s="120">
        <f t="shared" si="76"/>
        <v>0</v>
      </c>
      <c r="D147" s="137">
        <f t="shared" ref="D147:N147" si="84">D84-D22</f>
        <v>0</v>
      </c>
      <c r="E147" s="137">
        <f t="shared" si="84"/>
        <v>0</v>
      </c>
      <c r="F147" s="137">
        <f t="shared" si="84"/>
        <v>0</v>
      </c>
      <c r="G147" s="137">
        <f t="shared" si="84"/>
        <v>0</v>
      </c>
      <c r="H147" s="137">
        <f t="shared" si="84"/>
        <v>0</v>
      </c>
      <c r="I147" s="137">
        <f t="shared" si="84"/>
        <v>0</v>
      </c>
      <c r="J147" s="137">
        <f t="shared" si="84"/>
        <v>0</v>
      </c>
      <c r="K147" s="137">
        <f t="shared" si="84"/>
        <v>0</v>
      </c>
      <c r="L147" s="137">
        <f t="shared" si="84"/>
        <v>0</v>
      </c>
      <c r="M147" s="137">
        <f t="shared" si="84"/>
        <v>0</v>
      </c>
      <c r="N147" s="137">
        <f t="shared" si="84"/>
        <v>0</v>
      </c>
    </row>
    <row r="148" spans="1:14" s="115" customFormat="1" ht="24" x14ac:dyDescent="0.2">
      <c r="A148" s="128">
        <v>12</v>
      </c>
      <c r="B148" s="125" t="s">
        <v>311</v>
      </c>
      <c r="C148" s="120">
        <f t="shared" si="76"/>
        <v>0</v>
      </c>
      <c r="D148" s="137">
        <f t="shared" ref="D148:N148" si="85">D85-D23</f>
        <v>0</v>
      </c>
      <c r="E148" s="137">
        <f t="shared" si="85"/>
        <v>0</v>
      </c>
      <c r="F148" s="137">
        <f t="shared" si="85"/>
        <v>0</v>
      </c>
      <c r="G148" s="137">
        <f t="shared" si="85"/>
        <v>0</v>
      </c>
      <c r="H148" s="137">
        <f t="shared" si="85"/>
        <v>0</v>
      </c>
      <c r="I148" s="137">
        <f t="shared" si="85"/>
        <v>0</v>
      </c>
      <c r="J148" s="137">
        <f t="shared" si="85"/>
        <v>0</v>
      </c>
      <c r="K148" s="137">
        <f t="shared" si="85"/>
        <v>0</v>
      </c>
      <c r="L148" s="137">
        <f t="shared" si="85"/>
        <v>0</v>
      </c>
      <c r="M148" s="137">
        <f t="shared" si="85"/>
        <v>0</v>
      </c>
      <c r="N148" s="137">
        <f t="shared" si="85"/>
        <v>0</v>
      </c>
    </row>
    <row r="149" spans="1:14" s="126" customFormat="1" ht="15" x14ac:dyDescent="0.2">
      <c r="A149" s="118"/>
      <c r="B149" s="123" t="s">
        <v>312</v>
      </c>
      <c r="C149" s="120">
        <f t="shared" si="76"/>
        <v>0</v>
      </c>
      <c r="D149" s="120">
        <f t="shared" ref="D149:N149" si="86">D86-D24</f>
        <v>0</v>
      </c>
      <c r="E149" s="120">
        <f t="shared" si="86"/>
        <v>0</v>
      </c>
      <c r="F149" s="120">
        <f t="shared" si="86"/>
        <v>0</v>
      </c>
      <c r="G149" s="120">
        <f t="shared" si="86"/>
        <v>0</v>
      </c>
      <c r="H149" s="120">
        <f t="shared" si="86"/>
        <v>0</v>
      </c>
      <c r="I149" s="120">
        <f t="shared" si="86"/>
        <v>0</v>
      </c>
      <c r="J149" s="120">
        <f t="shared" si="86"/>
        <v>0</v>
      </c>
      <c r="K149" s="120">
        <f t="shared" si="86"/>
        <v>0</v>
      </c>
      <c r="L149" s="120">
        <f t="shared" si="86"/>
        <v>0</v>
      </c>
      <c r="M149" s="120">
        <f t="shared" si="86"/>
        <v>0</v>
      </c>
      <c r="N149" s="120">
        <f t="shared" si="86"/>
        <v>0</v>
      </c>
    </row>
    <row r="150" spans="1:14" s="115" customFormat="1" ht="48" x14ac:dyDescent="0.2">
      <c r="A150" s="118">
        <v>13</v>
      </c>
      <c r="B150" s="125" t="s">
        <v>313</v>
      </c>
      <c r="C150" s="120">
        <f t="shared" si="76"/>
        <v>0</v>
      </c>
      <c r="D150" s="137">
        <f t="shared" ref="D150:N150" si="87">D87-D25</f>
        <v>0</v>
      </c>
      <c r="E150" s="137">
        <f t="shared" si="87"/>
        <v>0</v>
      </c>
      <c r="F150" s="137">
        <f t="shared" si="87"/>
        <v>0</v>
      </c>
      <c r="G150" s="137">
        <f t="shared" si="87"/>
        <v>0</v>
      </c>
      <c r="H150" s="137">
        <f t="shared" si="87"/>
        <v>0</v>
      </c>
      <c r="I150" s="137">
        <f t="shared" si="87"/>
        <v>0</v>
      </c>
      <c r="J150" s="137">
        <f t="shared" si="87"/>
        <v>0</v>
      </c>
      <c r="K150" s="137">
        <f t="shared" si="87"/>
        <v>0</v>
      </c>
      <c r="L150" s="137">
        <f t="shared" si="87"/>
        <v>0</v>
      </c>
      <c r="M150" s="137">
        <f t="shared" si="87"/>
        <v>0</v>
      </c>
      <c r="N150" s="137">
        <f t="shared" si="87"/>
        <v>0</v>
      </c>
    </row>
    <row r="151" spans="1:14" s="162" customFormat="1" ht="36" x14ac:dyDescent="0.2">
      <c r="A151" s="161">
        <v>14</v>
      </c>
      <c r="B151" s="130" t="s">
        <v>358</v>
      </c>
      <c r="C151" s="120">
        <f t="shared" si="76"/>
        <v>0</v>
      </c>
      <c r="D151" s="120">
        <f t="shared" ref="D151:N151" si="88">D88-D26</f>
        <v>0</v>
      </c>
      <c r="E151" s="120">
        <f t="shared" si="88"/>
        <v>0</v>
      </c>
      <c r="F151" s="120">
        <f t="shared" si="88"/>
        <v>0</v>
      </c>
      <c r="G151" s="120">
        <f t="shared" si="88"/>
        <v>0</v>
      </c>
      <c r="H151" s="120">
        <f t="shared" si="88"/>
        <v>0</v>
      </c>
      <c r="I151" s="120">
        <f t="shared" si="88"/>
        <v>0</v>
      </c>
      <c r="J151" s="120">
        <f t="shared" si="88"/>
        <v>0</v>
      </c>
      <c r="K151" s="120">
        <f t="shared" si="88"/>
        <v>0</v>
      </c>
      <c r="L151" s="120">
        <f t="shared" si="88"/>
        <v>0</v>
      </c>
      <c r="M151" s="120">
        <f t="shared" si="88"/>
        <v>0</v>
      </c>
      <c r="N151" s="120">
        <f t="shared" si="88"/>
        <v>0</v>
      </c>
    </row>
    <row r="152" spans="1:14" s="162" customFormat="1" ht="24" x14ac:dyDescent="0.2">
      <c r="A152" s="161"/>
      <c r="B152" s="130" t="s">
        <v>359</v>
      </c>
      <c r="C152" s="312">
        <f t="shared" si="76"/>
        <v>0</v>
      </c>
      <c r="D152" s="120">
        <f t="shared" ref="D152:N152" si="89">D89-D27</f>
        <v>0</v>
      </c>
      <c r="E152" s="120">
        <f t="shared" si="89"/>
        <v>0</v>
      </c>
      <c r="F152" s="120">
        <f t="shared" si="89"/>
        <v>0</v>
      </c>
      <c r="G152" s="120">
        <f t="shared" si="89"/>
        <v>0</v>
      </c>
      <c r="H152" s="120">
        <f t="shared" si="89"/>
        <v>0</v>
      </c>
      <c r="I152" s="120">
        <f t="shared" si="89"/>
        <v>0</v>
      </c>
      <c r="J152" s="120">
        <f t="shared" si="89"/>
        <v>0</v>
      </c>
      <c r="K152" s="120">
        <f t="shared" si="89"/>
        <v>0</v>
      </c>
      <c r="L152" s="120">
        <f t="shared" si="89"/>
        <v>0</v>
      </c>
      <c r="M152" s="120">
        <f t="shared" si="89"/>
        <v>0</v>
      </c>
      <c r="N152" s="120">
        <f t="shared" si="89"/>
        <v>0</v>
      </c>
    </row>
    <row r="153" spans="1:14" s="162" customFormat="1" ht="24" x14ac:dyDescent="0.2">
      <c r="A153" s="161"/>
      <c r="B153" s="130" t="s">
        <v>360</v>
      </c>
      <c r="C153" s="120">
        <f t="shared" si="76"/>
        <v>0</v>
      </c>
      <c r="D153" s="120">
        <f t="shared" ref="D153:N153" si="90">D90-D28</f>
        <v>0</v>
      </c>
      <c r="E153" s="120">
        <f t="shared" si="90"/>
        <v>0</v>
      </c>
      <c r="F153" s="120">
        <f t="shared" si="90"/>
        <v>0</v>
      </c>
      <c r="G153" s="120">
        <f t="shared" si="90"/>
        <v>0</v>
      </c>
      <c r="H153" s="120">
        <f t="shared" si="90"/>
        <v>0</v>
      </c>
      <c r="I153" s="120">
        <f t="shared" si="90"/>
        <v>0</v>
      </c>
      <c r="J153" s="120">
        <f t="shared" si="90"/>
        <v>0</v>
      </c>
      <c r="K153" s="120">
        <f t="shared" si="90"/>
        <v>0</v>
      </c>
      <c r="L153" s="120">
        <f t="shared" si="90"/>
        <v>0</v>
      </c>
      <c r="M153" s="120">
        <f t="shared" si="90"/>
        <v>0</v>
      </c>
      <c r="N153" s="120">
        <f t="shared" si="90"/>
        <v>0</v>
      </c>
    </row>
    <row r="154" spans="1:14" s="131" customFormat="1" x14ac:dyDescent="0.2">
      <c r="A154" s="128">
        <v>15</v>
      </c>
      <c r="B154" s="133" t="s">
        <v>317</v>
      </c>
      <c r="C154" s="120">
        <f t="shared" si="76"/>
        <v>0</v>
      </c>
      <c r="D154" s="137">
        <f t="shared" ref="D154:N154" si="91">D91-D29</f>
        <v>0</v>
      </c>
      <c r="E154" s="137">
        <f t="shared" si="91"/>
        <v>0</v>
      </c>
      <c r="F154" s="137">
        <f t="shared" si="91"/>
        <v>0</v>
      </c>
      <c r="G154" s="137">
        <f t="shared" si="91"/>
        <v>0</v>
      </c>
      <c r="H154" s="137">
        <f t="shared" si="91"/>
        <v>0</v>
      </c>
      <c r="I154" s="137">
        <f t="shared" si="91"/>
        <v>0</v>
      </c>
      <c r="J154" s="137">
        <f t="shared" si="91"/>
        <v>0</v>
      </c>
      <c r="K154" s="137">
        <f t="shared" si="91"/>
        <v>0</v>
      </c>
      <c r="L154" s="137">
        <f t="shared" si="91"/>
        <v>0</v>
      </c>
      <c r="M154" s="137">
        <f t="shared" si="91"/>
        <v>0</v>
      </c>
      <c r="N154" s="137">
        <f t="shared" si="91"/>
        <v>0</v>
      </c>
    </row>
    <row r="155" spans="1:14" s="131" customFormat="1" x14ac:dyDescent="0.2">
      <c r="A155" s="128">
        <v>16</v>
      </c>
      <c r="B155" s="133" t="s">
        <v>318</v>
      </c>
      <c r="C155" s="120">
        <f t="shared" si="76"/>
        <v>0</v>
      </c>
      <c r="D155" s="137">
        <f t="shared" ref="D155:N155" si="92">D92-D30</f>
        <v>0</v>
      </c>
      <c r="E155" s="137">
        <f t="shared" si="92"/>
        <v>0</v>
      </c>
      <c r="F155" s="137">
        <f t="shared" si="92"/>
        <v>0</v>
      </c>
      <c r="G155" s="137">
        <f t="shared" si="92"/>
        <v>0</v>
      </c>
      <c r="H155" s="137">
        <f t="shared" si="92"/>
        <v>0</v>
      </c>
      <c r="I155" s="137">
        <f t="shared" si="92"/>
        <v>0</v>
      </c>
      <c r="J155" s="137">
        <f t="shared" si="92"/>
        <v>0</v>
      </c>
      <c r="K155" s="137">
        <f t="shared" si="92"/>
        <v>0</v>
      </c>
      <c r="L155" s="137">
        <f t="shared" si="92"/>
        <v>0</v>
      </c>
      <c r="M155" s="137">
        <f t="shared" si="92"/>
        <v>0</v>
      </c>
      <c r="N155" s="137">
        <f t="shared" si="92"/>
        <v>0</v>
      </c>
    </row>
    <row r="156" spans="1:14" s="131" customFormat="1" x14ac:dyDescent="0.2">
      <c r="A156" s="128">
        <v>17</v>
      </c>
      <c r="B156" s="133" t="s">
        <v>319</v>
      </c>
      <c r="C156" s="120">
        <f t="shared" si="76"/>
        <v>0</v>
      </c>
      <c r="D156" s="137">
        <f t="shared" ref="D156:N156" si="93">D93-D31</f>
        <v>0</v>
      </c>
      <c r="E156" s="137">
        <f t="shared" si="93"/>
        <v>0</v>
      </c>
      <c r="F156" s="137">
        <f t="shared" si="93"/>
        <v>0</v>
      </c>
      <c r="G156" s="137">
        <f t="shared" si="93"/>
        <v>0</v>
      </c>
      <c r="H156" s="137">
        <f t="shared" si="93"/>
        <v>0</v>
      </c>
      <c r="I156" s="137">
        <f t="shared" si="93"/>
        <v>0</v>
      </c>
      <c r="J156" s="137">
        <f t="shared" si="93"/>
        <v>0</v>
      </c>
      <c r="K156" s="137">
        <f t="shared" si="93"/>
        <v>0</v>
      </c>
      <c r="L156" s="137">
        <f t="shared" si="93"/>
        <v>0</v>
      </c>
      <c r="M156" s="137">
        <f t="shared" si="93"/>
        <v>0</v>
      </c>
      <c r="N156" s="137">
        <f t="shared" si="93"/>
        <v>0</v>
      </c>
    </row>
    <row r="157" spans="1:14" s="162" customFormat="1" x14ac:dyDescent="0.2">
      <c r="A157" s="456" t="s">
        <v>361</v>
      </c>
      <c r="B157" s="456"/>
      <c r="C157" s="120">
        <f t="shared" si="76"/>
        <v>0</v>
      </c>
      <c r="D157" s="120">
        <f t="shared" ref="D157:N157" si="94">D94-D32</f>
        <v>0</v>
      </c>
      <c r="E157" s="120">
        <f t="shared" si="94"/>
        <v>0</v>
      </c>
      <c r="F157" s="120">
        <f t="shared" si="94"/>
        <v>0</v>
      </c>
      <c r="G157" s="120">
        <f t="shared" si="94"/>
        <v>0</v>
      </c>
      <c r="H157" s="120">
        <f t="shared" si="94"/>
        <v>0</v>
      </c>
      <c r="I157" s="120">
        <f t="shared" si="94"/>
        <v>0</v>
      </c>
      <c r="J157" s="120">
        <f t="shared" si="94"/>
        <v>0</v>
      </c>
      <c r="K157" s="120">
        <f t="shared" si="94"/>
        <v>0</v>
      </c>
      <c r="L157" s="120">
        <f t="shared" si="94"/>
        <v>0</v>
      </c>
      <c r="M157" s="120">
        <f t="shared" si="94"/>
        <v>0</v>
      </c>
      <c r="N157" s="120">
        <f t="shared" si="94"/>
        <v>0</v>
      </c>
    </row>
    <row r="158" spans="1:14" s="126" customFormat="1" ht="27" customHeight="1" x14ac:dyDescent="0.2">
      <c r="A158" s="443" t="s">
        <v>362</v>
      </c>
      <c r="B158" s="443"/>
      <c r="C158" s="120">
        <f t="shared" si="76"/>
        <v>0</v>
      </c>
      <c r="D158" s="120">
        <f t="shared" ref="D158:N158" si="95">D95-D33</f>
        <v>0</v>
      </c>
      <c r="E158" s="120">
        <f t="shared" si="95"/>
        <v>0</v>
      </c>
      <c r="F158" s="120">
        <f t="shared" si="95"/>
        <v>0</v>
      </c>
      <c r="G158" s="120">
        <f t="shared" si="95"/>
        <v>0</v>
      </c>
      <c r="H158" s="120">
        <f t="shared" si="95"/>
        <v>0</v>
      </c>
      <c r="I158" s="120">
        <f t="shared" si="95"/>
        <v>0</v>
      </c>
      <c r="J158" s="120">
        <f t="shared" si="95"/>
        <v>0</v>
      </c>
      <c r="K158" s="120">
        <f t="shared" si="95"/>
        <v>0</v>
      </c>
      <c r="L158" s="120">
        <f t="shared" si="95"/>
        <v>0</v>
      </c>
      <c r="M158" s="120">
        <f t="shared" si="95"/>
        <v>0</v>
      </c>
      <c r="N158" s="120">
        <f t="shared" si="95"/>
        <v>0</v>
      </c>
    </row>
    <row r="159" spans="1:14" s="126" customFormat="1" ht="15" x14ac:dyDescent="0.2">
      <c r="A159" s="143"/>
      <c r="B159" s="144"/>
      <c r="C159" s="145"/>
      <c r="D159" s="145"/>
      <c r="E159" s="145"/>
      <c r="F159" s="145"/>
      <c r="G159" s="145"/>
      <c r="H159" s="145"/>
      <c r="I159" s="145"/>
    </row>
    <row r="160" spans="1:14" s="163" customFormat="1" x14ac:dyDescent="0.2">
      <c r="A160" s="463" t="s">
        <v>483</v>
      </c>
      <c r="B160" s="463"/>
      <c r="C160" s="463"/>
      <c r="D160" s="463"/>
      <c r="E160" s="463"/>
      <c r="F160" s="463"/>
      <c r="G160" s="463"/>
      <c r="H160" s="463"/>
      <c r="I160" s="463"/>
      <c r="J160" s="463"/>
      <c r="K160" s="463"/>
      <c r="L160" s="463"/>
      <c r="M160" s="463"/>
      <c r="N160" s="463"/>
    </row>
    <row r="161" spans="1:14" x14ac:dyDescent="0.2">
      <c r="A161" s="147" t="s">
        <v>333</v>
      </c>
      <c r="B161" s="147"/>
      <c r="C161" s="116" t="s">
        <v>175</v>
      </c>
      <c r="D161" s="294" t="s">
        <v>289</v>
      </c>
      <c r="E161" s="294" t="s">
        <v>290</v>
      </c>
      <c r="F161" s="294" t="s">
        <v>291</v>
      </c>
      <c r="G161" s="294" t="s">
        <v>292</v>
      </c>
      <c r="H161" s="294" t="s">
        <v>293</v>
      </c>
      <c r="I161" s="294" t="s">
        <v>294</v>
      </c>
      <c r="J161" s="294" t="s">
        <v>368</v>
      </c>
      <c r="K161" s="294" t="s">
        <v>369</v>
      </c>
      <c r="L161" s="294" t="s">
        <v>370</v>
      </c>
      <c r="M161" s="294" t="s">
        <v>371</v>
      </c>
      <c r="N161" s="294" t="s">
        <v>372</v>
      </c>
    </row>
    <row r="162" spans="1:14" s="149" customFormat="1" ht="24" x14ac:dyDescent="0.2">
      <c r="A162" s="135">
        <v>19</v>
      </c>
      <c r="B162" s="133" t="s">
        <v>334</v>
      </c>
      <c r="C162" s="120">
        <f t="shared" ref="C162:C166" si="96">SUM(D162:N162)</f>
        <v>0</v>
      </c>
      <c r="D162" s="137">
        <f t="shared" ref="D162:N162" si="97">D99-D37</f>
        <v>0</v>
      </c>
      <c r="E162" s="137">
        <f t="shared" si="97"/>
        <v>0</v>
      </c>
      <c r="F162" s="137">
        <f t="shared" si="97"/>
        <v>0</v>
      </c>
      <c r="G162" s="137">
        <f t="shared" si="97"/>
        <v>0</v>
      </c>
      <c r="H162" s="137">
        <f t="shared" si="97"/>
        <v>0</v>
      </c>
      <c r="I162" s="137">
        <f t="shared" si="97"/>
        <v>0</v>
      </c>
      <c r="J162" s="137">
        <f t="shared" si="97"/>
        <v>0</v>
      </c>
      <c r="K162" s="137">
        <f t="shared" si="97"/>
        <v>0</v>
      </c>
      <c r="L162" s="137">
        <f t="shared" si="97"/>
        <v>0</v>
      </c>
      <c r="M162" s="137">
        <f t="shared" si="97"/>
        <v>0</v>
      </c>
      <c r="N162" s="137">
        <f t="shared" si="97"/>
        <v>0</v>
      </c>
    </row>
    <row r="163" spans="1:14" s="149" customFormat="1" x14ac:dyDescent="0.2">
      <c r="A163" s="135">
        <v>20</v>
      </c>
      <c r="B163" s="133" t="s">
        <v>335</v>
      </c>
      <c r="C163" s="120">
        <f t="shared" si="96"/>
        <v>0</v>
      </c>
      <c r="D163" s="137">
        <f t="shared" ref="D163:N163" si="98">D100-D38</f>
        <v>0</v>
      </c>
      <c r="E163" s="137">
        <f t="shared" si="98"/>
        <v>0</v>
      </c>
      <c r="F163" s="137">
        <f t="shared" si="98"/>
        <v>0</v>
      </c>
      <c r="G163" s="137">
        <f t="shared" si="98"/>
        <v>0</v>
      </c>
      <c r="H163" s="137">
        <f t="shared" si="98"/>
        <v>0</v>
      </c>
      <c r="I163" s="137">
        <f t="shared" si="98"/>
        <v>0</v>
      </c>
      <c r="J163" s="137">
        <f t="shared" si="98"/>
        <v>0</v>
      </c>
      <c r="K163" s="137">
        <f t="shared" si="98"/>
        <v>0</v>
      </c>
      <c r="L163" s="137">
        <f t="shared" si="98"/>
        <v>0</v>
      </c>
      <c r="M163" s="137">
        <f t="shared" si="98"/>
        <v>0</v>
      </c>
      <c r="N163" s="137">
        <f t="shared" si="98"/>
        <v>0</v>
      </c>
    </row>
    <row r="164" spans="1:14" s="149" customFormat="1" x14ac:dyDescent="0.2">
      <c r="A164" s="135">
        <v>21</v>
      </c>
      <c r="B164" s="133" t="s">
        <v>363</v>
      </c>
      <c r="C164" s="120">
        <f t="shared" si="96"/>
        <v>0</v>
      </c>
      <c r="D164" s="137">
        <f t="shared" ref="D164:N164" si="99">D102-D39</f>
        <v>0</v>
      </c>
      <c r="E164" s="137">
        <f t="shared" si="99"/>
        <v>0</v>
      </c>
      <c r="F164" s="137">
        <f t="shared" si="99"/>
        <v>0</v>
      </c>
      <c r="G164" s="137">
        <f t="shared" si="99"/>
        <v>0</v>
      </c>
      <c r="H164" s="137">
        <f t="shared" si="99"/>
        <v>0</v>
      </c>
      <c r="I164" s="137">
        <f t="shared" si="99"/>
        <v>0</v>
      </c>
      <c r="J164" s="137">
        <f t="shared" si="99"/>
        <v>0</v>
      </c>
      <c r="K164" s="137">
        <f t="shared" si="99"/>
        <v>0</v>
      </c>
      <c r="L164" s="137">
        <f t="shared" si="99"/>
        <v>0</v>
      </c>
      <c r="M164" s="137">
        <f t="shared" si="99"/>
        <v>0</v>
      </c>
      <c r="N164" s="137">
        <f t="shared" si="99"/>
        <v>0</v>
      </c>
    </row>
    <row r="165" spans="1:14" s="149" customFormat="1" ht="24" x14ac:dyDescent="0.2">
      <c r="A165" s="135">
        <v>22</v>
      </c>
      <c r="B165" s="315" t="s">
        <v>476</v>
      </c>
      <c r="C165" s="120">
        <f t="shared" ref="C165" si="100">SUM(D165:N165)</f>
        <v>0</v>
      </c>
      <c r="D165" s="137">
        <f t="shared" ref="D165:N165" si="101">D103-D40</f>
        <v>0</v>
      </c>
      <c r="E165" s="137">
        <f t="shared" si="101"/>
        <v>0</v>
      </c>
      <c r="F165" s="137">
        <f t="shared" si="101"/>
        <v>0</v>
      </c>
      <c r="G165" s="137">
        <f t="shared" si="101"/>
        <v>0</v>
      </c>
      <c r="H165" s="137">
        <f t="shared" si="101"/>
        <v>0</v>
      </c>
      <c r="I165" s="137">
        <f t="shared" si="101"/>
        <v>0</v>
      </c>
      <c r="J165" s="137">
        <f t="shared" si="101"/>
        <v>0</v>
      </c>
      <c r="K165" s="137">
        <f t="shared" si="101"/>
        <v>0</v>
      </c>
      <c r="L165" s="137">
        <f t="shared" si="101"/>
        <v>0</v>
      </c>
      <c r="M165" s="137">
        <f t="shared" si="101"/>
        <v>0</v>
      </c>
      <c r="N165" s="137">
        <f t="shared" si="101"/>
        <v>0</v>
      </c>
    </row>
    <row r="166" spans="1:14" s="155" customFormat="1" x14ac:dyDescent="0.2">
      <c r="A166" s="157"/>
      <c r="B166" s="158" t="s">
        <v>364</v>
      </c>
      <c r="C166" s="120">
        <f t="shared" si="96"/>
        <v>0</v>
      </c>
      <c r="D166" s="127">
        <f>SUM(D162:D165)</f>
        <v>0</v>
      </c>
      <c r="E166" s="127">
        <f t="shared" ref="E166:N166" si="102">SUM(E162:E165)</f>
        <v>0</v>
      </c>
      <c r="F166" s="127">
        <f t="shared" si="102"/>
        <v>0</v>
      </c>
      <c r="G166" s="127">
        <f t="shared" si="102"/>
        <v>0</v>
      </c>
      <c r="H166" s="127">
        <f t="shared" si="102"/>
        <v>0</v>
      </c>
      <c r="I166" s="127">
        <f t="shared" si="102"/>
        <v>0</v>
      </c>
      <c r="J166" s="127">
        <f t="shared" si="102"/>
        <v>0</v>
      </c>
      <c r="K166" s="127">
        <f t="shared" si="102"/>
        <v>0</v>
      </c>
      <c r="L166" s="127">
        <f t="shared" si="102"/>
        <v>0</v>
      </c>
      <c r="M166" s="127">
        <f t="shared" si="102"/>
        <v>0</v>
      </c>
      <c r="N166" s="127">
        <f t="shared" si="102"/>
        <v>0</v>
      </c>
    </row>
    <row r="167" spans="1:14" s="149" customFormat="1" x14ac:dyDescent="0.2">
      <c r="A167" s="147" t="s">
        <v>338</v>
      </c>
      <c r="B167" s="147"/>
      <c r="C167" s="116" t="s">
        <v>175</v>
      </c>
      <c r="D167" s="116" t="s">
        <v>289</v>
      </c>
      <c r="E167" s="116" t="s">
        <v>290</v>
      </c>
      <c r="F167" s="116" t="s">
        <v>291</v>
      </c>
      <c r="G167" s="116" t="s">
        <v>292</v>
      </c>
      <c r="H167" s="116" t="s">
        <v>293</v>
      </c>
      <c r="I167" s="116" t="s">
        <v>294</v>
      </c>
      <c r="J167" s="116" t="s">
        <v>368</v>
      </c>
      <c r="K167" s="116" t="s">
        <v>369</v>
      </c>
      <c r="L167" s="116" t="s">
        <v>370</v>
      </c>
      <c r="M167" s="116" t="s">
        <v>371</v>
      </c>
      <c r="N167" s="116" t="s">
        <v>372</v>
      </c>
    </row>
    <row r="168" spans="1:14" s="149" customFormat="1" x14ac:dyDescent="0.2">
      <c r="A168" s="135">
        <v>23</v>
      </c>
      <c r="B168" s="133" t="s">
        <v>339</v>
      </c>
      <c r="C168" s="120">
        <f t="shared" ref="C168:C172" si="103">SUM(D168:N168)</f>
        <v>0</v>
      </c>
      <c r="D168" s="137">
        <f t="shared" ref="D168:N168" si="104">D106-D43</f>
        <v>0</v>
      </c>
      <c r="E168" s="137">
        <f t="shared" si="104"/>
        <v>0</v>
      </c>
      <c r="F168" s="137">
        <f t="shared" si="104"/>
        <v>0</v>
      </c>
      <c r="G168" s="137">
        <f t="shared" si="104"/>
        <v>0</v>
      </c>
      <c r="H168" s="137">
        <f t="shared" si="104"/>
        <v>0</v>
      </c>
      <c r="I168" s="137">
        <f t="shared" si="104"/>
        <v>0</v>
      </c>
      <c r="J168" s="137">
        <f t="shared" si="104"/>
        <v>0</v>
      </c>
      <c r="K168" s="137">
        <f t="shared" si="104"/>
        <v>0</v>
      </c>
      <c r="L168" s="137">
        <f t="shared" si="104"/>
        <v>0</v>
      </c>
      <c r="M168" s="137">
        <f t="shared" si="104"/>
        <v>0</v>
      </c>
      <c r="N168" s="137">
        <f t="shared" si="104"/>
        <v>0</v>
      </c>
    </row>
    <row r="169" spans="1:14" s="149" customFormat="1" ht="24" x14ac:dyDescent="0.2">
      <c r="A169" s="135"/>
      <c r="B169" s="136" t="s">
        <v>340</v>
      </c>
      <c r="C169" s="120">
        <f t="shared" si="103"/>
        <v>0</v>
      </c>
      <c r="D169" s="137">
        <f t="shared" ref="D169:N169" si="105">D107-D44</f>
        <v>0</v>
      </c>
      <c r="E169" s="137">
        <f t="shared" si="105"/>
        <v>0</v>
      </c>
      <c r="F169" s="137">
        <f t="shared" si="105"/>
        <v>0</v>
      </c>
      <c r="G169" s="137">
        <f t="shared" si="105"/>
        <v>0</v>
      </c>
      <c r="H169" s="137">
        <f t="shared" si="105"/>
        <v>0</v>
      </c>
      <c r="I169" s="137">
        <f t="shared" si="105"/>
        <v>0</v>
      </c>
      <c r="J169" s="137">
        <f t="shared" si="105"/>
        <v>0</v>
      </c>
      <c r="K169" s="137">
        <f t="shared" si="105"/>
        <v>0</v>
      </c>
      <c r="L169" s="137">
        <f t="shared" si="105"/>
        <v>0</v>
      </c>
      <c r="M169" s="137">
        <f t="shared" si="105"/>
        <v>0</v>
      </c>
      <c r="N169" s="137">
        <f t="shared" si="105"/>
        <v>0</v>
      </c>
    </row>
    <row r="170" spans="1:14" s="149" customFormat="1" x14ac:dyDescent="0.2">
      <c r="A170" s="135"/>
      <c r="B170" s="133" t="s">
        <v>477</v>
      </c>
      <c r="C170" s="120">
        <f t="shared" si="103"/>
        <v>0</v>
      </c>
      <c r="D170" s="137">
        <f t="shared" ref="D170:N170" si="106">D108-D45</f>
        <v>0</v>
      </c>
      <c r="E170" s="137">
        <f t="shared" si="106"/>
        <v>0</v>
      </c>
      <c r="F170" s="137">
        <f t="shared" si="106"/>
        <v>0</v>
      </c>
      <c r="G170" s="137">
        <f t="shared" si="106"/>
        <v>0</v>
      </c>
      <c r="H170" s="137">
        <f t="shared" si="106"/>
        <v>0</v>
      </c>
      <c r="I170" s="137">
        <f t="shared" si="106"/>
        <v>0</v>
      </c>
      <c r="J170" s="137">
        <f t="shared" si="106"/>
        <v>0</v>
      </c>
      <c r="K170" s="137">
        <f t="shared" si="106"/>
        <v>0</v>
      </c>
      <c r="L170" s="137">
        <f t="shared" si="106"/>
        <v>0</v>
      </c>
      <c r="M170" s="137">
        <f t="shared" si="106"/>
        <v>0</v>
      </c>
      <c r="N170" s="137">
        <f t="shared" si="106"/>
        <v>0</v>
      </c>
    </row>
    <row r="171" spans="1:14" s="155" customFormat="1" x14ac:dyDescent="0.2">
      <c r="A171" s="157"/>
      <c r="B171" s="158" t="s">
        <v>365</v>
      </c>
      <c r="C171" s="120">
        <f t="shared" si="103"/>
        <v>0</v>
      </c>
      <c r="D171" s="127">
        <f>D168+D170</f>
        <v>0</v>
      </c>
      <c r="E171" s="127">
        <f t="shared" ref="E171:N171" si="107">E168+E170</f>
        <v>0</v>
      </c>
      <c r="F171" s="127">
        <f t="shared" si="107"/>
        <v>0</v>
      </c>
      <c r="G171" s="127">
        <f t="shared" si="107"/>
        <v>0</v>
      </c>
      <c r="H171" s="127">
        <f t="shared" si="107"/>
        <v>0</v>
      </c>
      <c r="I171" s="127">
        <f t="shared" si="107"/>
        <v>0</v>
      </c>
      <c r="J171" s="127">
        <f t="shared" si="107"/>
        <v>0</v>
      </c>
      <c r="K171" s="127">
        <f t="shared" si="107"/>
        <v>0</v>
      </c>
      <c r="L171" s="127">
        <f t="shared" si="107"/>
        <v>0</v>
      </c>
      <c r="M171" s="127">
        <f t="shared" si="107"/>
        <v>0</v>
      </c>
      <c r="N171" s="127">
        <f t="shared" si="107"/>
        <v>0</v>
      </c>
    </row>
    <row r="172" spans="1:14" s="126" customFormat="1" ht="15" x14ac:dyDescent="0.2">
      <c r="A172" s="134"/>
      <c r="B172" s="123" t="s">
        <v>366</v>
      </c>
      <c r="C172" s="120">
        <f t="shared" si="103"/>
        <v>0</v>
      </c>
      <c r="D172" s="120">
        <f>D166-D171</f>
        <v>0</v>
      </c>
      <c r="E172" s="120">
        <f t="shared" ref="E172:I172" si="108">E166-E171</f>
        <v>0</v>
      </c>
      <c r="F172" s="120">
        <f t="shared" si="108"/>
        <v>0</v>
      </c>
      <c r="G172" s="120">
        <f t="shared" si="108"/>
        <v>0</v>
      </c>
      <c r="H172" s="120">
        <f t="shared" si="108"/>
        <v>0</v>
      </c>
      <c r="I172" s="120">
        <f t="shared" si="108"/>
        <v>0</v>
      </c>
      <c r="J172" s="120">
        <f t="shared" ref="J172:N172" si="109">J166-J171</f>
        <v>0</v>
      </c>
      <c r="K172" s="120">
        <f t="shared" si="109"/>
        <v>0</v>
      </c>
      <c r="L172" s="120">
        <f t="shared" si="109"/>
        <v>0</v>
      </c>
      <c r="M172" s="120">
        <f t="shared" si="109"/>
        <v>0</v>
      </c>
      <c r="N172" s="120">
        <f t="shared" si="109"/>
        <v>0</v>
      </c>
    </row>
    <row r="173" spans="1:14" s="164" customFormat="1" ht="15" x14ac:dyDescent="0.2">
      <c r="A173" s="143"/>
      <c r="B173" s="144"/>
      <c r="C173" s="145"/>
      <c r="D173" s="145"/>
      <c r="E173" s="145"/>
      <c r="F173" s="145"/>
      <c r="G173" s="145"/>
      <c r="H173" s="145"/>
      <c r="I173" s="145"/>
    </row>
    <row r="174" spans="1:14" s="155" customFormat="1" ht="27.75" customHeight="1" x14ac:dyDescent="0.2">
      <c r="A174" s="446" t="s">
        <v>485</v>
      </c>
      <c r="B174" s="447"/>
      <c r="C174" s="447"/>
      <c r="D174" s="447"/>
      <c r="E174" s="447"/>
      <c r="F174" s="447"/>
      <c r="G174" s="447"/>
      <c r="H174" s="447"/>
      <c r="I174" s="447"/>
      <c r="J174" s="447"/>
      <c r="K174" s="447"/>
      <c r="L174" s="447"/>
      <c r="M174" s="447"/>
      <c r="N174" s="447"/>
    </row>
    <row r="175" spans="1:14" s="155" customFormat="1" ht="27.75" customHeight="1" x14ac:dyDescent="0.2">
      <c r="A175" s="147" t="s">
        <v>479</v>
      </c>
      <c r="B175" s="302"/>
      <c r="C175" s="294" t="s">
        <v>175</v>
      </c>
      <c r="D175" s="294" t="s">
        <v>289</v>
      </c>
      <c r="E175" s="294" t="s">
        <v>290</v>
      </c>
      <c r="F175" s="294" t="s">
        <v>291</v>
      </c>
      <c r="G175" s="294" t="s">
        <v>292</v>
      </c>
      <c r="H175" s="294" t="s">
        <v>293</v>
      </c>
      <c r="I175" s="294" t="s">
        <v>294</v>
      </c>
      <c r="J175" s="294" t="s">
        <v>368</v>
      </c>
      <c r="K175" s="294" t="s">
        <v>369</v>
      </c>
      <c r="L175" s="294" t="s">
        <v>370</v>
      </c>
      <c r="M175" s="294" t="s">
        <v>371</v>
      </c>
      <c r="N175" s="294" t="s">
        <v>372</v>
      </c>
    </row>
    <row r="176" spans="1:14" s="149" customFormat="1" ht="24" x14ac:dyDescent="0.2">
      <c r="A176" s="135">
        <v>24</v>
      </c>
      <c r="B176" s="133" t="s">
        <v>344</v>
      </c>
      <c r="C176" s="120">
        <f t="shared" ref="C176:C181" si="110">SUM(D176:N176)</f>
        <v>0</v>
      </c>
      <c r="D176" s="137">
        <f t="shared" ref="D176:N176" si="111">D114-D51</f>
        <v>0</v>
      </c>
      <c r="E176" s="137">
        <f t="shared" si="111"/>
        <v>0</v>
      </c>
      <c r="F176" s="137">
        <f t="shared" si="111"/>
        <v>0</v>
      </c>
      <c r="G176" s="137">
        <f t="shared" si="111"/>
        <v>0</v>
      </c>
      <c r="H176" s="137">
        <f t="shared" si="111"/>
        <v>0</v>
      </c>
      <c r="I176" s="137">
        <f t="shared" si="111"/>
        <v>0</v>
      </c>
      <c r="J176" s="137">
        <f t="shared" si="111"/>
        <v>0</v>
      </c>
      <c r="K176" s="137">
        <f t="shared" si="111"/>
        <v>0</v>
      </c>
      <c r="L176" s="137">
        <f t="shared" si="111"/>
        <v>0</v>
      </c>
      <c r="M176" s="137">
        <f t="shared" si="111"/>
        <v>0</v>
      </c>
      <c r="N176" s="137">
        <f t="shared" si="111"/>
        <v>0</v>
      </c>
    </row>
    <row r="177" spans="1:14" s="149" customFormat="1" ht="24" x14ac:dyDescent="0.2">
      <c r="A177" s="135">
        <v>25</v>
      </c>
      <c r="B177" s="133" t="s">
        <v>345</v>
      </c>
      <c r="C177" s="120">
        <f t="shared" si="110"/>
        <v>0</v>
      </c>
      <c r="D177" s="137">
        <f t="shared" ref="D177:N177" si="112">D115-D52</f>
        <v>0</v>
      </c>
      <c r="E177" s="137">
        <f t="shared" si="112"/>
        <v>0</v>
      </c>
      <c r="F177" s="137">
        <f t="shared" si="112"/>
        <v>0</v>
      </c>
      <c r="G177" s="137">
        <f t="shared" si="112"/>
        <v>0</v>
      </c>
      <c r="H177" s="137">
        <f t="shared" si="112"/>
        <v>0</v>
      </c>
      <c r="I177" s="137">
        <f t="shared" si="112"/>
        <v>0</v>
      </c>
      <c r="J177" s="137">
        <f t="shared" si="112"/>
        <v>0</v>
      </c>
      <c r="K177" s="137">
        <f t="shared" si="112"/>
        <v>0</v>
      </c>
      <c r="L177" s="137">
        <f t="shared" si="112"/>
        <v>0</v>
      </c>
      <c r="M177" s="137">
        <f t="shared" si="112"/>
        <v>0</v>
      </c>
      <c r="N177" s="137">
        <f t="shared" si="112"/>
        <v>0</v>
      </c>
    </row>
    <row r="178" spans="1:14" s="149" customFormat="1" x14ac:dyDescent="0.2">
      <c r="A178" s="135">
        <v>26</v>
      </c>
      <c r="B178" s="133" t="s">
        <v>346</v>
      </c>
      <c r="C178" s="120">
        <f t="shared" si="110"/>
        <v>0</v>
      </c>
      <c r="D178" s="137">
        <f t="shared" ref="D178:N178" si="113">D116-D53</f>
        <v>0</v>
      </c>
      <c r="E178" s="137">
        <f t="shared" si="113"/>
        <v>0</v>
      </c>
      <c r="F178" s="137">
        <f t="shared" si="113"/>
        <v>0</v>
      </c>
      <c r="G178" s="137">
        <f t="shared" si="113"/>
        <v>0</v>
      </c>
      <c r="H178" s="137">
        <f t="shared" si="113"/>
        <v>0</v>
      </c>
      <c r="I178" s="137">
        <f t="shared" si="113"/>
        <v>0</v>
      </c>
      <c r="J178" s="137">
        <f t="shared" si="113"/>
        <v>0</v>
      </c>
      <c r="K178" s="137">
        <f t="shared" si="113"/>
        <v>0</v>
      </c>
      <c r="L178" s="137">
        <f t="shared" si="113"/>
        <v>0</v>
      </c>
      <c r="M178" s="137">
        <f t="shared" si="113"/>
        <v>0</v>
      </c>
      <c r="N178" s="137">
        <f t="shared" si="113"/>
        <v>0</v>
      </c>
    </row>
    <row r="179" spans="1:14" s="149" customFormat="1" x14ac:dyDescent="0.2">
      <c r="A179" s="135">
        <v>27</v>
      </c>
      <c r="B179" s="133" t="s">
        <v>478</v>
      </c>
      <c r="C179" s="120">
        <f t="shared" si="110"/>
        <v>0</v>
      </c>
      <c r="D179" s="137">
        <f t="shared" ref="D179:N179" si="114">D117-D54</f>
        <v>0</v>
      </c>
      <c r="E179" s="137">
        <f t="shared" si="114"/>
        <v>0</v>
      </c>
      <c r="F179" s="137">
        <f t="shared" si="114"/>
        <v>0</v>
      </c>
      <c r="G179" s="137">
        <f t="shared" si="114"/>
        <v>0</v>
      </c>
      <c r="H179" s="137">
        <f t="shared" si="114"/>
        <v>0</v>
      </c>
      <c r="I179" s="137">
        <f t="shared" si="114"/>
        <v>0</v>
      </c>
      <c r="J179" s="137">
        <f t="shared" si="114"/>
        <v>0</v>
      </c>
      <c r="K179" s="137">
        <f t="shared" si="114"/>
        <v>0</v>
      </c>
      <c r="L179" s="137">
        <f t="shared" si="114"/>
        <v>0</v>
      </c>
      <c r="M179" s="137">
        <f t="shared" si="114"/>
        <v>0</v>
      </c>
      <c r="N179" s="137">
        <f t="shared" si="114"/>
        <v>0</v>
      </c>
    </row>
    <row r="180" spans="1:14" s="155" customFormat="1" x14ac:dyDescent="0.2">
      <c r="A180" s="157"/>
      <c r="B180" s="158" t="s">
        <v>347</v>
      </c>
      <c r="C180" s="120">
        <f t="shared" si="110"/>
        <v>0</v>
      </c>
      <c r="D180" s="127">
        <f t="shared" ref="D180:I180" si="115">SUM(D176:D178)</f>
        <v>0</v>
      </c>
      <c r="E180" s="127">
        <f t="shared" si="115"/>
        <v>0</v>
      </c>
      <c r="F180" s="127">
        <f t="shared" si="115"/>
        <v>0</v>
      </c>
      <c r="G180" s="127">
        <f t="shared" si="115"/>
        <v>0</v>
      </c>
      <c r="H180" s="127">
        <f t="shared" si="115"/>
        <v>0</v>
      </c>
      <c r="I180" s="127">
        <f t="shared" si="115"/>
        <v>0</v>
      </c>
      <c r="J180" s="127">
        <f t="shared" ref="J180:N180" si="116">SUM(J176:J178)</f>
        <v>0</v>
      </c>
      <c r="K180" s="127">
        <f t="shared" si="116"/>
        <v>0</v>
      </c>
      <c r="L180" s="127">
        <f t="shared" si="116"/>
        <v>0</v>
      </c>
      <c r="M180" s="127">
        <f t="shared" si="116"/>
        <v>0</v>
      </c>
      <c r="N180" s="127">
        <f t="shared" si="116"/>
        <v>0</v>
      </c>
    </row>
    <row r="181" spans="1:14" s="126" customFormat="1" ht="15" x14ac:dyDescent="0.2">
      <c r="A181" s="134"/>
      <c r="B181" s="123" t="s">
        <v>348</v>
      </c>
      <c r="C181" s="120">
        <f t="shared" si="110"/>
        <v>0</v>
      </c>
      <c r="D181" s="120">
        <f>-D180</f>
        <v>0</v>
      </c>
      <c r="E181" s="120">
        <f t="shared" ref="E181:N181" si="117">-E180</f>
        <v>0</v>
      </c>
      <c r="F181" s="120">
        <f t="shared" si="117"/>
        <v>0</v>
      </c>
      <c r="G181" s="120">
        <f t="shared" si="117"/>
        <v>0</v>
      </c>
      <c r="H181" s="120">
        <f t="shared" si="117"/>
        <v>0</v>
      </c>
      <c r="I181" s="120">
        <f t="shared" si="117"/>
        <v>0</v>
      </c>
      <c r="J181" s="120">
        <f t="shared" si="117"/>
        <v>0</v>
      </c>
      <c r="K181" s="120">
        <f t="shared" si="117"/>
        <v>0</v>
      </c>
      <c r="L181" s="120">
        <f t="shared" si="117"/>
        <v>0</v>
      </c>
      <c r="M181" s="120">
        <f t="shared" si="117"/>
        <v>0</v>
      </c>
      <c r="N181" s="120">
        <f t="shared" si="117"/>
        <v>0</v>
      </c>
    </row>
    <row r="182" spans="1:14" s="126" customFormat="1" ht="15" x14ac:dyDescent="0.2">
      <c r="A182" s="452" t="s">
        <v>349</v>
      </c>
      <c r="B182" s="453"/>
      <c r="C182" s="116" t="s">
        <v>175</v>
      </c>
      <c r="D182" s="116" t="s">
        <v>289</v>
      </c>
      <c r="E182" s="116" t="s">
        <v>290</v>
      </c>
      <c r="F182" s="116" t="s">
        <v>291</v>
      </c>
      <c r="G182" s="116" t="s">
        <v>292</v>
      </c>
      <c r="H182" s="116" t="s">
        <v>293</v>
      </c>
      <c r="I182" s="116" t="s">
        <v>294</v>
      </c>
      <c r="J182" s="116" t="s">
        <v>368</v>
      </c>
      <c r="K182" s="116" t="s">
        <v>369</v>
      </c>
      <c r="L182" s="116" t="s">
        <v>370</v>
      </c>
      <c r="M182" s="116" t="s">
        <v>371</v>
      </c>
      <c r="N182" s="116" t="s">
        <v>372</v>
      </c>
    </row>
    <row r="183" spans="1:14" s="126" customFormat="1" ht="15" customHeight="1" x14ac:dyDescent="0.2">
      <c r="A183" s="454"/>
      <c r="B183" s="455"/>
      <c r="C183" s="120">
        <f>SUM(D183:N183)</f>
        <v>0</v>
      </c>
      <c r="D183" s="120">
        <f t="shared" ref="D183:N183" si="118">D172+D181</f>
        <v>0</v>
      </c>
      <c r="E183" s="120">
        <f t="shared" si="118"/>
        <v>0</v>
      </c>
      <c r="F183" s="120">
        <f t="shared" si="118"/>
        <v>0</v>
      </c>
      <c r="G183" s="120">
        <f t="shared" si="118"/>
        <v>0</v>
      </c>
      <c r="H183" s="120">
        <f t="shared" si="118"/>
        <v>0</v>
      </c>
      <c r="I183" s="120">
        <f t="shared" si="118"/>
        <v>0</v>
      </c>
      <c r="J183" s="120">
        <f t="shared" si="118"/>
        <v>0</v>
      </c>
      <c r="K183" s="120">
        <f t="shared" si="118"/>
        <v>0</v>
      </c>
      <c r="L183" s="120">
        <f t="shared" si="118"/>
        <v>0</v>
      </c>
      <c r="M183" s="120">
        <f t="shared" si="118"/>
        <v>0</v>
      </c>
      <c r="N183" s="120">
        <f t="shared" si="118"/>
        <v>0</v>
      </c>
    </row>
    <row r="184" spans="1:14" s="164" customFormat="1" ht="15" x14ac:dyDescent="0.2">
      <c r="A184" s="144"/>
      <c r="B184" s="144"/>
      <c r="C184" s="145"/>
      <c r="D184" s="145"/>
      <c r="E184" s="145"/>
      <c r="F184" s="145"/>
      <c r="G184" s="145"/>
      <c r="H184" s="145"/>
      <c r="I184" s="145"/>
      <c r="J184" s="145"/>
      <c r="K184" s="145"/>
      <c r="L184" s="145"/>
      <c r="M184" s="145"/>
      <c r="N184" s="145"/>
    </row>
    <row r="185" spans="1:14" s="126" customFormat="1" ht="15" x14ac:dyDescent="0.2">
      <c r="A185" s="444" t="s">
        <v>367</v>
      </c>
      <c r="B185" s="444"/>
      <c r="C185" s="116" t="s">
        <v>175</v>
      </c>
      <c r="D185" s="116" t="s">
        <v>289</v>
      </c>
      <c r="E185" s="116" t="s">
        <v>290</v>
      </c>
      <c r="F185" s="116" t="s">
        <v>291</v>
      </c>
      <c r="G185" s="116" t="s">
        <v>292</v>
      </c>
      <c r="H185" s="116" t="s">
        <v>293</v>
      </c>
      <c r="I185" s="116" t="s">
        <v>294</v>
      </c>
      <c r="J185" s="116" t="s">
        <v>368</v>
      </c>
      <c r="K185" s="116" t="s">
        <v>369</v>
      </c>
      <c r="L185" s="116" t="s">
        <v>370</v>
      </c>
      <c r="M185" s="116" t="s">
        <v>371</v>
      </c>
      <c r="N185" s="116" t="s">
        <v>372</v>
      </c>
    </row>
    <row r="186" spans="1:14" s="126" customFormat="1" ht="15" x14ac:dyDescent="0.2">
      <c r="A186" s="444"/>
      <c r="B186" s="444"/>
      <c r="C186" s="120">
        <f t="shared" ref="C186" si="119">SUM(D186:N186)</f>
        <v>0</v>
      </c>
      <c r="D186" s="120">
        <f t="shared" ref="D186:N186" si="120">D158+D183</f>
        <v>0</v>
      </c>
      <c r="E186" s="120">
        <f t="shared" si="120"/>
        <v>0</v>
      </c>
      <c r="F186" s="120">
        <f t="shared" si="120"/>
        <v>0</v>
      </c>
      <c r="G186" s="120">
        <f t="shared" si="120"/>
        <v>0</v>
      </c>
      <c r="H186" s="120">
        <f t="shared" si="120"/>
        <v>0</v>
      </c>
      <c r="I186" s="120">
        <f t="shared" si="120"/>
        <v>0</v>
      </c>
      <c r="J186" s="120">
        <f t="shared" si="120"/>
        <v>0</v>
      </c>
      <c r="K186" s="120">
        <f t="shared" si="120"/>
        <v>0</v>
      </c>
      <c r="L186" s="120">
        <f t="shared" si="120"/>
        <v>0</v>
      </c>
      <c r="M186" s="120">
        <f t="shared" si="120"/>
        <v>0</v>
      </c>
      <c r="N186" s="120">
        <f t="shared" si="120"/>
        <v>0</v>
      </c>
    </row>
    <row r="187" spans="1:14" s="149" customFormat="1" x14ac:dyDescent="0.2">
      <c r="A187" s="165"/>
      <c r="B187" s="166"/>
      <c r="C187" s="154"/>
      <c r="D187" s="150"/>
      <c r="E187" s="150"/>
      <c r="F187" s="150"/>
      <c r="G187" s="150"/>
      <c r="H187" s="150"/>
      <c r="I187" s="150"/>
    </row>
    <row r="188" spans="1:14" s="149" customFormat="1" x14ac:dyDescent="0.2">
      <c r="A188" s="165"/>
      <c r="B188" s="166"/>
      <c r="C188" s="154"/>
      <c r="D188" s="150"/>
      <c r="E188" s="150"/>
      <c r="F188" s="150"/>
      <c r="G188" s="150"/>
      <c r="H188" s="150"/>
      <c r="I188" s="150"/>
    </row>
    <row r="189" spans="1:14" s="149" customFormat="1" x14ac:dyDescent="0.2">
      <c r="A189" s="167"/>
      <c r="B189" s="166"/>
      <c r="C189" s="154"/>
      <c r="D189" s="150"/>
      <c r="E189" s="150"/>
      <c r="F189" s="150"/>
      <c r="G189" s="150"/>
      <c r="H189" s="150"/>
      <c r="I189" s="150"/>
    </row>
    <row r="190" spans="1:14" s="149" customFormat="1" x14ac:dyDescent="0.2">
      <c r="A190" s="167"/>
      <c r="B190" s="166"/>
      <c r="C190" s="154"/>
      <c r="D190" s="150"/>
      <c r="E190" s="150"/>
      <c r="F190" s="150"/>
      <c r="G190" s="150"/>
      <c r="H190" s="150"/>
      <c r="I190" s="150"/>
    </row>
    <row r="191" spans="1:14" s="149" customFormat="1" x14ac:dyDescent="0.2">
      <c r="A191" s="167"/>
      <c r="B191" s="166"/>
      <c r="C191" s="154"/>
      <c r="D191" s="150"/>
      <c r="E191" s="150"/>
      <c r="F191" s="150"/>
      <c r="G191" s="150"/>
      <c r="H191" s="150"/>
      <c r="I191" s="150"/>
    </row>
    <row r="192" spans="1:14" s="149" customFormat="1" x14ac:dyDescent="0.2">
      <c r="A192" s="167"/>
      <c r="B192" s="166"/>
      <c r="C192" s="154"/>
      <c r="D192" s="150"/>
      <c r="E192" s="150"/>
      <c r="F192" s="150"/>
      <c r="G192" s="150"/>
      <c r="H192" s="150"/>
      <c r="I192" s="150"/>
    </row>
    <row r="193" spans="1:9" s="149" customFormat="1" x14ac:dyDescent="0.2">
      <c r="A193" s="167"/>
      <c r="B193" s="166"/>
      <c r="C193" s="154"/>
      <c r="D193" s="150"/>
      <c r="E193" s="150"/>
      <c r="F193" s="150"/>
      <c r="G193" s="150"/>
      <c r="H193" s="150"/>
      <c r="I193" s="150"/>
    </row>
    <row r="194" spans="1:9" s="149" customFormat="1" x14ac:dyDescent="0.2">
      <c r="A194" s="167"/>
      <c r="B194" s="166"/>
      <c r="C194" s="154"/>
      <c r="D194" s="150"/>
      <c r="E194" s="150"/>
      <c r="F194" s="150"/>
      <c r="G194" s="150"/>
      <c r="H194" s="150"/>
      <c r="I194" s="150"/>
    </row>
    <row r="195" spans="1:9" s="149" customFormat="1" x14ac:dyDescent="0.2">
      <c r="A195" s="167"/>
      <c r="B195" s="166"/>
      <c r="C195" s="154"/>
      <c r="D195" s="150"/>
      <c r="E195" s="150"/>
      <c r="F195" s="150"/>
      <c r="G195" s="150"/>
      <c r="H195" s="150"/>
      <c r="I195" s="150"/>
    </row>
    <row r="196" spans="1:9" s="149" customFormat="1" x14ac:dyDescent="0.2">
      <c r="A196" s="167"/>
      <c r="B196" s="166"/>
      <c r="C196" s="154"/>
      <c r="D196" s="150"/>
      <c r="E196" s="150"/>
      <c r="F196" s="150"/>
      <c r="G196" s="150"/>
      <c r="H196" s="150"/>
      <c r="I196" s="150"/>
    </row>
    <row r="197" spans="1:9" s="149" customFormat="1" x14ac:dyDescent="0.2">
      <c r="A197" s="167"/>
      <c r="B197" s="166"/>
      <c r="C197" s="154"/>
      <c r="D197" s="150"/>
      <c r="E197" s="150"/>
      <c r="F197" s="150"/>
      <c r="G197" s="150"/>
      <c r="H197" s="150"/>
      <c r="I197" s="150"/>
    </row>
    <row r="198" spans="1:9" s="149" customFormat="1" x14ac:dyDescent="0.2">
      <c r="A198" s="167"/>
      <c r="B198" s="166"/>
      <c r="C198" s="154"/>
      <c r="D198" s="150"/>
      <c r="E198" s="150"/>
      <c r="F198" s="150"/>
      <c r="G198" s="150"/>
      <c r="H198" s="150"/>
      <c r="I198" s="150"/>
    </row>
    <row r="199" spans="1:9" s="149" customFormat="1" x14ac:dyDescent="0.2">
      <c r="A199" s="167"/>
      <c r="B199" s="166"/>
      <c r="C199" s="154"/>
      <c r="D199" s="150"/>
      <c r="E199" s="150"/>
      <c r="F199" s="150"/>
      <c r="G199" s="150"/>
      <c r="H199" s="150"/>
      <c r="I199" s="150"/>
    </row>
    <row r="200" spans="1:9" s="149" customFormat="1" x14ac:dyDescent="0.2">
      <c r="A200" s="167"/>
      <c r="B200" s="166"/>
      <c r="C200" s="154"/>
      <c r="D200" s="150"/>
      <c r="E200" s="150"/>
      <c r="F200" s="150"/>
      <c r="G200" s="150"/>
      <c r="H200" s="150"/>
      <c r="I200" s="150"/>
    </row>
    <row r="201" spans="1:9" s="149" customFormat="1" x14ac:dyDescent="0.2">
      <c r="A201" s="167"/>
      <c r="B201" s="166"/>
      <c r="C201" s="154"/>
      <c r="D201" s="150"/>
      <c r="E201" s="150"/>
      <c r="F201" s="150"/>
      <c r="G201" s="150"/>
      <c r="H201" s="150"/>
      <c r="I201" s="150"/>
    </row>
    <row r="202" spans="1:9" s="149" customFormat="1" x14ac:dyDescent="0.2">
      <c r="A202" s="167"/>
      <c r="B202" s="166"/>
      <c r="C202" s="154"/>
      <c r="D202" s="150"/>
      <c r="E202" s="150"/>
      <c r="F202" s="150"/>
      <c r="G202" s="150"/>
      <c r="H202" s="150"/>
      <c r="I202" s="150"/>
    </row>
  </sheetData>
  <mergeCells count="45">
    <mergeCell ref="A1:I1"/>
    <mergeCell ref="A5:A6"/>
    <mergeCell ref="B5:B6"/>
    <mergeCell ref="C5:C6"/>
    <mergeCell ref="B3:N3"/>
    <mergeCell ref="A4:N4"/>
    <mergeCell ref="D5:N5"/>
    <mergeCell ref="A185:B186"/>
    <mergeCell ref="A160:N160"/>
    <mergeCell ref="A174:N174"/>
    <mergeCell ref="A128:N128"/>
    <mergeCell ref="A75:N75"/>
    <mergeCell ref="A76:N76"/>
    <mergeCell ref="A112:N112"/>
    <mergeCell ref="A157:B157"/>
    <mergeCell ref="A139:N139"/>
    <mergeCell ref="A137:B137"/>
    <mergeCell ref="A120:B120"/>
    <mergeCell ref="A122:B123"/>
    <mergeCell ref="A129:A130"/>
    <mergeCell ref="D129:N129"/>
    <mergeCell ref="A131:N131"/>
    <mergeCell ref="A132:N132"/>
    <mergeCell ref="A65:N65"/>
    <mergeCell ref="A138:N138"/>
    <mergeCell ref="B129:B130"/>
    <mergeCell ref="C129:C130"/>
    <mergeCell ref="D66:N66"/>
    <mergeCell ref="A69:N69"/>
    <mergeCell ref="A70:N70"/>
    <mergeCell ref="A158:B158"/>
    <mergeCell ref="A182:B183"/>
    <mergeCell ref="A133:N133"/>
    <mergeCell ref="A97:N97"/>
    <mergeCell ref="A66:A67"/>
    <mergeCell ref="B66:B67"/>
    <mergeCell ref="C66:C67"/>
    <mergeCell ref="A7:N7"/>
    <mergeCell ref="A57:B57"/>
    <mergeCell ref="A59:B60"/>
    <mergeCell ref="A35:N35"/>
    <mergeCell ref="A49:N49"/>
    <mergeCell ref="A8:N8"/>
    <mergeCell ref="A13:N13"/>
    <mergeCell ref="A14:N14"/>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A106"/>
  <sheetViews>
    <sheetView workbookViewId="0">
      <selection activeCell="N54" sqref="N54"/>
    </sheetView>
  </sheetViews>
  <sheetFormatPr defaultColWidth="9.140625" defaultRowHeight="12.75" x14ac:dyDescent="0.2"/>
  <cols>
    <col min="1" max="1" width="32.28515625" style="176" customWidth="1"/>
    <col min="2" max="2" width="13" style="177" bestFit="1" customWidth="1"/>
    <col min="3" max="3" width="12.28515625" style="195" customWidth="1"/>
    <col min="4" max="12" width="10.5703125" style="177" customWidth="1"/>
    <col min="13" max="13" width="9.140625" style="4"/>
    <col min="14" max="26" width="9.140625" style="20"/>
    <col min="27" max="27" width="0" style="20" hidden="1" customWidth="1"/>
    <col min="28" max="16384" width="9.140625" style="20"/>
  </cols>
  <sheetData>
    <row r="1" spans="1:27" s="35" customFormat="1" x14ac:dyDescent="0.2">
      <c r="A1" s="479" t="s">
        <v>373</v>
      </c>
      <c r="B1" s="479"/>
      <c r="C1" s="479"/>
      <c r="D1" s="479"/>
      <c r="E1" s="479"/>
      <c r="F1" s="479"/>
      <c r="G1" s="479"/>
      <c r="H1" s="479"/>
      <c r="I1" s="171"/>
      <c r="J1" s="171"/>
      <c r="K1" s="171"/>
      <c r="L1" s="172"/>
      <c r="M1" s="34"/>
    </row>
    <row r="2" spans="1:27" s="35" customFormat="1" x14ac:dyDescent="0.2">
      <c r="A2" s="480" t="s">
        <v>374</v>
      </c>
      <c r="B2" s="480"/>
      <c r="C2" s="480"/>
      <c r="D2" s="480"/>
      <c r="E2" s="480"/>
      <c r="F2" s="480"/>
      <c r="G2" s="480"/>
      <c r="H2" s="480"/>
      <c r="I2" s="480"/>
      <c r="J2" s="480"/>
      <c r="K2" s="480"/>
      <c r="L2" s="172"/>
      <c r="M2" s="34"/>
      <c r="AA2" s="35" t="s">
        <v>403</v>
      </c>
    </row>
    <row r="3" spans="1:27" s="35" customFormat="1" x14ac:dyDescent="0.2">
      <c r="A3" s="173"/>
      <c r="B3" s="173"/>
      <c r="C3" s="173"/>
      <c r="D3" s="173"/>
      <c r="E3" s="173"/>
      <c r="F3" s="173"/>
      <c r="G3" s="173"/>
      <c r="H3" s="173"/>
      <c r="I3" s="173"/>
      <c r="J3" s="173"/>
      <c r="K3" s="173"/>
      <c r="L3" s="172"/>
      <c r="M3" s="34"/>
      <c r="AA3" s="35" t="s">
        <v>376</v>
      </c>
    </row>
    <row r="4" spans="1:27" s="35" customFormat="1" ht="24" x14ac:dyDescent="0.2">
      <c r="A4" s="174" t="s">
        <v>375</v>
      </c>
      <c r="B4" s="175" t="s">
        <v>376</v>
      </c>
      <c r="C4" s="173"/>
      <c r="D4" s="173"/>
      <c r="E4" s="173"/>
      <c r="F4" s="173"/>
      <c r="G4" s="173"/>
      <c r="H4" s="173"/>
      <c r="I4" s="173"/>
      <c r="J4" s="173"/>
      <c r="K4" s="173"/>
      <c r="L4" s="172"/>
      <c r="M4" s="34"/>
    </row>
    <row r="5" spans="1:27" x14ac:dyDescent="0.2">
      <c r="C5" s="178"/>
    </row>
    <row r="6" spans="1:27" ht="13.5" customHeight="1" x14ac:dyDescent="0.2">
      <c r="A6" s="179" t="s">
        <v>377</v>
      </c>
      <c r="B6" s="180">
        <v>0.04</v>
      </c>
      <c r="C6" s="477" t="s">
        <v>378</v>
      </c>
      <c r="D6" s="478"/>
      <c r="E6" s="478"/>
      <c r="F6" s="478"/>
      <c r="G6" s="478"/>
      <c r="H6" s="478"/>
      <c r="I6" s="478"/>
      <c r="J6" s="478"/>
      <c r="K6" s="478"/>
      <c r="L6" s="478"/>
      <c r="M6" s="478"/>
    </row>
    <row r="7" spans="1:27" s="221" customFormat="1" x14ac:dyDescent="0.2">
      <c r="A7" s="182"/>
      <c r="B7" s="183" t="s">
        <v>175</v>
      </c>
      <c r="C7" s="183">
        <v>1</v>
      </c>
      <c r="D7" s="183">
        <v>2</v>
      </c>
      <c r="E7" s="183">
        <v>3</v>
      </c>
      <c r="F7" s="183">
        <v>4</v>
      </c>
      <c r="G7" s="183">
        <v>5</v>
      </c>
      <c r="H7" s="183">
        <v>6</v>
      </c>
      <c r="I7" s="183">
        <v>7</v>
      </c>
      <c r="J7" s="183">
        <v>8</v>
      </c>
      <c r="K7" s="183">
        <v>9</v>
      </c>
      <c r="L7" s="183">
        <v>10</v>
      </c>
      <c r="M7" s="183">
        <v>11</v>
      </c>
    </row>
    <row r="8" spans="1:27" s="222" customFormat="1" ht="15" x14ac:dyDescent="0.2">
      <c r="A8" s="184" t="s">
        <v>379</v>
      </c>
      <c r="B8" s="132">
        <f t="shared" ref="B8:B17" si="0">SUM(C8:M8)</f>
        <v>0</v>
      </c>
      <c r="C8" s="185">
        <f>'Analiza fluxului de numerar'!D137</f>
        <v>0</v>
      </c>
      <c r="D8" s="185">
        <f>'Analiza fluxului de numerar'!E137</f>
        <v>0</v>
      </c>
      <c r="E8" s="185">
        <f>'Analiza fluxului de numerar'!F137</f>
        <v>0</v>
      </c>
      <c r="F8" s="185">
        <f>'Analiza fluxului de numerar'!G137</f>
        <v>0</v>
      </c>
      <c r="G8" s="185">
        <f>'Analiza fluxului de numerar'!H137</f>
        <v>0</v>
      </c>
      <c r="H8" s="185">
        <f>'Analiza fluxului de numerar'!I137</f>
        <v>0</v>
      </c>
      <c r="I8" s="185">
        <f>'Analiza fluxului de numerar'!J137</f>
        <v>0</v>
      </c>
      <c r="J8" s="185">
        <f>'Analiza fluxului de numerar'!K137</f>
        <v>0</v>
      </c>
      <c r="K8" s="185">
        <f>'Analiza fluxului de numerar'!L137</f>
        <v>0</v>
      </c>
      <c r="L8" s="185">
        <f>'Analiza fluxului de numerar'!M137</f>
        <v>0</v>
      </c>
      <c r="M8" s="185">
        <f>'Analiza fluxului de numerar'!N137</f>
        <v>0</v>
      </c>
      <c r="Q8" s="181"/>
    </row>
    <row r="9" spans="1:27" s="222" customFormat="1" ht="15" x14ac:dyDescent="0.2">
      <c r="A9" s="184" t="s">
        <v>380</v>
      </c>
      <c r="B9" s="132">
        <f t="shared" si="0"/>
        <v>0</v>
      </c>
      <c r="C9" s="186"/>
      <c r="D9" s="186"/>
      <c r="E9" s="186"/>
      <c r="F9" s="186"/>
      <c r="G9" s="186"/>
      <c r="H9" s="186"/>
      <c r="I9" s="186"/>
      <c r="J9" s="186"/>
      <c r="K9" s="186"/>
      <c r="L9" s="186"/>
      <c r="M9" s="186">
        <f>L79</f>
        <v>0</v>
      </c>
      <c r="N9" s="308"/>
      <c r="Q9" s="181"/>
    </row>
    <row r="10" spans="1:27" s="224" customFormat="1" ht="15" x14ac:dyDescent="0.2">
      <c r="A10" s="187" t="s">
        <v>381</v>
      </c>
      <c r="B10" s="127">
        <f>SUM(C10:M10)</f>
        <v>0</v>
      </c>
      <c r="C10" s="188">
        <f t="shared" ref="C10:H10" si="1">SUM(C8:C9)</f>
        <v>0</v>
      </c>
      <c r="D10" s="188">
        <f t="shared" si="1"/>
        <v>0</v>
      </c>
      <c r="E10" s="188">
        <f t="shared" si="1"/>
        <v>0</v>
      </c>
      <c r="F10" s="188">
        <f t="shared" si="1"/>
        <v>0</v>
      </c>
      <c r="G10" s="188">
        <f t="shared" si="1"/>
        <v>0</v>
      </c>
      <c r="H10" s="188">
        <f t="shared" si="1"/>
        <v>0</v>
      </c>
      <c r="I10" s="188">
        <f t="shared" ref="I10:K10" si="2">SUM(I8:I9)</f>
        <v>0</v>
      </c>
      <c r="J10" s="188">
        <f t="shared" si="2"/>
        <v>0</v>
      </c>
      <c r="K10" s="188">
        <f t="shared" si="2"/>
        <v>0</v>
      </c>
      <c r="L10" s="188">
        <f>SUM(L8:L9)</f>
        <v>0</v>
      </c>
      <c r="M10" s="188">
        <f>SUM(M8:M9)</f>
        <v>0</v>
      </c>
      <c r="Q10" s="225"/>
    </row>
    <row r="11" spans="1:27" s="222" customFormat="1" ht="15" x14ac:dyDescent="0.2">
      <c r="A11" s="184" t="s">
        <v>382</v>
      </c>
      <c r="B11" s="132">
        <f t="shared" si="0"/>
        <v>0</v>
      </c>
      <c r="C11" s="132">
        <f>'Analiza fluxului de numerar'!D152-'Analiza fluxului de numerar'!D151</f>
        <v>0</v>
      </c>
      <c r="D11" s="132">
        <f>'Analiza fluxului de numerar'!E152-'Analiza fluxului de numerar'!E151</f>
        <v>0</v>
      </c>
      <c r="E11" s="132">
        <f>'Analiza fluxului de numerar'!F152-'Analiza fluxului de numerar'!F151</f>
        <v>0</v>
      </c>
      <c r="F11" s="132">
        <f>'Analiza fluxului de numerar'!G152-'Analiza fluxului de numerar'!G151</f>
        <v>0</v>
      </c>
      <c r="G11" s="132">
        <f>'Analiza fluxului de numerar'!H152-'Analiza fluxului de numerar'!H151</f>
        <v>0</v>
      </c>
      <c r="H11" s="132">
        <f>'Analiza fluxului de numerar'!I152-'Analiza fluxului de numerar'!I151</f>
        <v>0</v>
      </c>
      <c r="I11" s="132">
        <f>'Analiza fluxului de numerar'!J152-'Analiza fluxului de numerar'!J151</f>
        <v>0</v>
      </c>
      <c r="J11" s="132">
        <f>'Analiza fluxului de numerar'!K152-'Analiza fluxului de numerar'!K151</f>
        <v>0</v>
      </c>
      <c r="K11" s="132">
        <f>'Analiza fluxului de numerar'!L152-'Analiza fluxului de numerar'!L151</f>
        <v>0</v>
      </c>
      <c r="L11" s="132">
        <f>'Analiza fluxului de numerar'!M152-'Analiza fluxului de numerar'!M151</f>
        <v>0</v>
      </c>
      <c r="M11" s="132">
        <f>'Analiza fluxului de numerar'!N152-'Analiza fluxului de numerar'!N151</f>
        <v>0</v>
      </c>
      <c r="Q11" s="181"/>
    </row>
    <row r="12" spans="1:27" s="222" customFormat="1" ht="15" x14ac:dyDescent="0.2">
      <c r="A12" s="184" t="s">
        <v>383</v>
      </c>
      <c r="B12" s="132">
        <f>SUM(C12:M12)</f>
        <v>0</v>
      </c>
      <c r="C12" s="132">
        <f>'Analiza fluxului de numerar'!D180</f>
        <v>0</v>
      </c>
      <c r="D12" s="132">
        <f>'Analiza fluxului de numerar'!E180</f>
        <v>0</v>
      </c>
      <c r="E12" s="132">
        <f>'Analiza fluxului de numerar'!F180</f>
        <v>0</v>
      </c>
      <c r="F12" s="132">
        <f>'Analiza fluxului de numerar'!G180</f>
        <v>0</v>
      </c>
      <c r="G12" s="132">
        <f>'Analiza fluxului de numerar'!H180</f>
        <v>0</v>
      </c>
      <c r="H12" s="132">
        <f>'Analiza fluxului de numerar'!I180</f>
        <v>0</v>
      </c>
      <c r="I12" s="132">
        <f>'Analiza fluxului de numerar'!J180</f>
        <v>0</v>
      </c>
      <c r="J12" s="132">
        <f>'Analiza fluxului de numerar'!K180</f>
        <v>0</v>
      </c>
      <c r="K12" s="132">
        <f>'Analiza fluxului de numerar'!L180</f>
        <v>0</v>
      </c>
      <c r="L12" s="132">
        <f>'Analiza fluxului de numerar'!M180</f>
        <v>0</v>
      </c>
      <c r="M12" s="132">
        <f>'Analiza fluxului de numerar'!N180</f>
        <v>0</v>
      </c>
      <c r="Q12" s="181"/>
    </row>
    <row r="13" spans="1:27" s="222" customFormat="1" ht="15" x14ac:dyDescent="0.2">
      <c r="A13" s="184" t="s">
        <v>384</v>
      </c>
      <c r="B13" s="132">
        <f>SUM(C13:M13)</f>
        <v>0</v>
      </c>
      <c r="C13" s="132">
        <f>IF($B$4="NU",-'Planul investitional'!E64+'Analiza fluxului de numerar'!D154-'Analiza fluxului de numerar'!D155,0)</f>
        <v>0</v>
      </c>
      <c r="D13" s="132">
        <f>IF($B$4="NU",-'Planul investitional'!F64+'Analiza fluxului de numerar'!E154-'Analiza fluxului de numerar'!E155,0)</f>
        <v>0</v>
      </c>
      <c r="E13" s="132">
        <f>IF($B$4="NU",-'Planul investitional'!G64+'Analiza fluxului de numerar'!F154-'Analiza fluxului de numerar'!F155,0)</f>
        <v>0</v>
      </c>
      <c r="F13" s="132">
        <f>IF($B$4="NU",-'Planul investitional'!H64+'Analiza fluxului de numerar'!G154-'Analiza fluxului de numerar'!G155,0)</f>
        <v>0</v>
      </c>
      <c r="G13" s="132">
        <f>IF($B$4="NU",-'Planul investitional'!I64+'Analiza fluxului de numerar'!H154-'Analiza fluxului de numerar'!H155,0)</f>
        <v>0</v>
      </c>
      <c r="H13" s="132">
        <f>IF($B$4="NU",-'Planul investitional'!J64+'Analiza fluxului de numerar'!I154-'Analiza fluxului de numerar'!I155,0)</f>
        <v>0</v>
      </c>
      <c r="I13" s="132">
        <f>IF($B$4="NU",-'Planul investitional'!K64+'Analiza fluxului de numerar'!J154-'Analiza fluxului de numerar'!J155,0)</f>
        <v>0</v>
      </c>
      <c r="J13" s="132">
        <f>IF($B$4="NU",-'Planul investitional'!L64+'Analiza fluxului de numerar'!K154-'Analiza fluxului de numerar'!K155,0)</f>
        <v>0</v>
      </c>
      <c r="K13" s="132">
        <f>IF($B$4="NU",-'Planul investitional'!M64+'Analiza fluxului de numerar'!L154-'Analiza fluxului de numerar'!L155,0)</f>
        <v>0</v>
      </c>
      <c r="L13" s="132">
        <f>IF($B$4="NU",-'Planul investitional'!N64+'Analiza fluxului de numerar'!M154-'Analiza fluxului de numerar'!M155,0)</f>
        <v>0</v>
      </c>
      <c r="M13" s="132">
        <f>IF($B$4="NU",-'Planul investitional'!O64+'Analiza fluxului de numerar'!N154-'Analiza fluxului de numerar'!N155,0)</f>
        <v>0</v>
      </c>
      <c r="Q13" s="181"/>
    </row>
    <row r="14" spans="1:27" s="224" customFormat="1" ht="15" x14ac:dyDescent="0.2">
      <c r="A14" s="187" t="s">
        <v>385</v>
      </c>
      <c r="B14" s="127">
        <f t="shared" si="0"/>
        <v>0</v>
      </c>
      <c r="C14" s="127">
        <f>SUM(C11:C13)</f>
        <v>0</v>
      </c>
      <c r="D14" s="127">
        <f t="shared" ref="D14:H14" si="3">SUM(D11:D13)</f>
        <v>0</v>
      </c>
      <c r="E14" s="127">
        <f t="shared" si="3"/>
        <v>0</v>
      </c>
      <c r="F14" s="127">
        <f t="shared" si="3"/>
        <v>0</v>
      </c>
      <c r="G14" s="127">
        <f t="shared" si="3"/>
        <v>0</v>
      </c>
      <c r="H14" s="127">
        <f t="shared" si="3"/>
        <v>0</v>
      </c>
      <c r="I14" s="127">
        <f t="shared" ref="I14:L14" si="4">SUM(I11:I13)</f>
        <v>0</v>
      </c>
      <c r="J14" s="127">
        <f t="shared" si="4"/>
        <v>0</v>
      </c>
      <c r="K14" s="127">
        <f t="shared" si="4"/>
        <v>0</v>
      </c>
      <c r="L14" s="127">
        <f t="shared" si="4"/>
        <v>0</v>
      </c>
      <c r="M14" s="127">
        <f>SUM(M11:M13)</f>
        <v>0</v>
      </c>
      <c r="Q14" s="225"/>
    </row>
    <row r="15" spans="1:27" s="224" customFormat="1" ht="15" x14ac:dyDescent="0.2">
      <c r="A15" s="187" t="s">
        <v>386</v>
      </c>
      <c r="B15" s="127">
        <f>SUM(C15:M15)</f>
        <v>0</v>
      </c>
      <c r="C15" s="127">
        <f>C10-C14</f>
        <v>0</v>
      </c>
      <c r="D15" s="127">
        <f t="shared" ref="D15:H15" si="5">D10-D14</f>
        <v>0</v>
      </c>
      <c r="E15" s="127">
        <f t="shared" si="5"/>
        <v>0</v>
      </c>
      <c r="F15" s="127">
        <f t="shared" si="5"/>
        <v>0</v>
      </c>
      <c r="G15" s="127">
        <f t="shared" si="5"/>
        <v>0</v>
      </c>
      <c r="H15" s="127">
        <f t="shared" si="5"/>
        <v>0</v>
      </c>
      <c r="I15" s="127">
        <f t="shared" ref="I15:K15" si="6">I10-I14</f>
        <v>0</v>
      </c>
      <c r="J15" s="127">
        <f t="shared" si="6"/>
        <v>0</v>
      </c>
      <c r="K15" s="127">
        <f t="shared" si="6"/>
        <v>0</v>
      </c>
      <c r="L15" s="127">
        <f>L10-L14</f>
        <v>0</v>
      </c>
      <c r="M15" s="127">
        <f>M10-M14</f>
        <v>0</v>
      </c>
      <c r="N15" s="300"/>
      <c r="Q15" s="225"/>
    </row>
    <row r="16" spans="1:27" s="226" customFormat="1" ht="15" x14ac:dyDescent="0.2">
      <c r="A16" s="187" t="s">
        <v>387</v>
      </c>
      <c r="B16" s="127">
        <f>SUM(C16:M16)</f>
        <v>0</v>
      </c>
      <c r="C16" s="127">
        <f>C15*POWER(1+$B$6,-C7)</f>
        <v>0</v>
      </c>
      <c r="D16" s="127">
        <f t="shared" ref="D16:H16" si="7">D15*POWER(1+$B$6,-D7)</f>
        <v>0</v>
      </c>
      <c r="E16" s="127">
        <f t="shared" si="7"/>
        <v>0</v>
      </c>
      <c r="F16" s="127">
        <f t="shared" si="7"/>
        <v>0</v>
      </c>
      <c r="G16" s="127">
        <f>G15*POWER(1+$B$6,-G7)</f>
        <v>0</v>
      </c>
      <c r="H16" s="127">
        <f t="shared" si="7"/>
        <v>0</v>
      </c>
      <c r="I16" s="127">
        <f t="shared" ref="I16:L16" si="8">I15*POWER(1+$B$6,-I7)</f>
        <v>0</v>
      </c>
      <c r="J16" s="127">
        <f t="shared" si="8"/>
        <v>0</v>
      </c>
      <c r="K16" s="127">
        <f t="shared" si="8"/>
        <v>0</v>
      </c>
      <c r="L16" s="127">
        <f t="shared" si="8"/>
        <v>0</v>
      </c>
      <c r="M16" s="127">
        <f>M15*POWER(1+$B$6,-M7)</f>
        <v>0</v>
      </c>
      <c r="Q16" s="227"/>
    </row>
    <row r="17" spans="1:17" s="224" customFormat="1" ht="15" x14ac:dyDescent="0.2">
      <c r="A17" s="187" t="s">
        <v>388</v>
      </c>
      <c r="B17" s="127">
        <f t="shared" si="0"/>
        <v>0</v>
      </c>
      <c r="C17" s="127">
        <f>IF($B$4="NU",(C12-'Planul investitional'!E63)*POWER(1+$B$6,-C7),C12*POWER(1+$B$6,-C7))</f>
        <v>0</v>
      </c>
      <c r="D17" s="127">
        <f>IF($B$4="NU",(D12-'Planul investitional'!F63)*POWER(1+$B$6,-D7),D12*POWER(1+$B$6,-D7))</f>
        <v>0</v>
      </c>
      <c r="E17" s="127">
        <f>IF($B$4="NU",(E12-'Planul investitional'!G63)*POWER(1+$B$6,-E7),E12*POWER(1+$B$6,-E7))</f>
        <v>0</v>
      </c>
      <c r="F17" s="127">
        <f>IF($B$4="NU",(F12-'Planul investitional'!H63)*POWER(1+$B$6,-F7),F12*POWER(1+$B$6,-F7))</f>
        <v>0</v>
      </c>
      <c r="G17" s="127">
        <f>IF($B$4="NU",(G12-'Planul investitional'!I63)*POWER(1+$B$6,-G7),G12*POWER(1+$B$6,-G7))</f>
        <v>0</v>
      </c>
      <c r="H17" s="127">
        <f>IF($B$4="NU",(H12-'Planul investitional'!J63)*POWER(1+$B$6,-H7),H12*POWER(1+$B$6,-H7))</f>
        <v>0</v>
      </c>
      <c r="I17" s="127">
        <f>IF($B$4="NU",(I12-'Planul investitional'!K63)*POWER(1+$B$6,-I7),I12*POWER(1+$B$6,-I7))</f>
        <v>0</v>
      </c>
      <c r="J17" s="127">
        <f>IF($B$4="NU",(J12-'Planul investitional'!L63)*POWER(1+$B$6,-J7),J12*POWER(1+$B$6,-J7))</f>
        <v>0</v>
      </c>
      <c r="K17" s="127">
        <f>IF($B$4="NU",(K12-'Planul investitional'!M63)*POWER(1+$B$6,-K7),K12*POWER(1+$B$6,-K7))</f>
        <v>0</v>
      </c>
      <c r="L17" s="127">
        <f>IF($B$4="NU",(L12-'Planul investitional'!N63)*POWER(1+$B$6,-L7),L12*POWER(1+$B$6,-L7))</f>
        <v>0</v>
      </c>
      <c r="M17" s="127">
        <f>IF($B$4="NU",(M12-'Planul investitional'!O63)*POWER(1+$B$6,-M7),M12*POWER(1+$B$6,-M7))</f>
        <v>0</v>
      </c>
      <c r="Q17" s="225"/>
    </row>
    <row r="18" spans="1:17" s="228" customFormat="1" ht="24" x14ac:dyDescent="0.25">
      <c r="A18" s="189" t="s">
        <v>495</v>
      </c>
      <c r="B18" s="190">
        <f>SUM(C16:M16)</f>
        <v>0</v>
      </c>
      <c r="C18" s="191"/>
      <c r="D18" s="192"/>
      <c r="E18" s="193"/>
      <c r="F18" s="193"/>
      <c r="G18" s="193"/>
      <c r="H18" s="193"/>
      <c r="I18" s="193"/>
      <c r="J18" s="193"/>
      <c r="K18" s="193"/>
      <c r="L18" s="193"/>
      <c r="M18" s="223"/>
      <c r="Q18" s="229"/>
    </row>
    <row r="19" spans="1:17" s="228" customFormat="1" ht="24" x14ac:dyDescent="0.25">
      <c r="A19" s="187" t="s">
        <v>466</v>
      </c>
      <c r="B19" s="194" t="str">
        <f>IFERROR(IRR(C15:M15),"")</f>
        <v/>
      </c>
      <c r="C19" s="154"/>
      <c r="D19" s="192"/>
      <c r="E19" s="193"/>
      <c r="F19" s="193"/>
      <c r="G19" s="193"/>
      <c r="H19" s="193"/>
      <c r="I19" s="193"/>
      <c r="J19" s="193"/>
      <c r="K19" s="193"/>
      <c r="L19" s="193"/>
      <c r="M19" s="223"/>
      <c r="Q19" s="229"/>
    </row>
    <row r="20" spans="1:17" s="228" customFormat="1" ht="15.75" x14ac:dyDescent="0.25">
      <c r="A20" s="249"/>
      <c r="B20" s="250"/>
      <c r="C20" s="154"/>
      <c r="D20" s="192"/>
      <c r="E20" s="193"/>
      <c r="F20" s="193"/>
      <c r="G20" s="193"/>
      <c r="H20" s="193"/>
      <c r="I20" s="193"/>
      <c r="J20" s="193"/>
      <c r="K20" s="193"/>
      <c r="L20" s="193"/>
      <c r="M20" s="223"/>
      <c r="Q20" s="229"/>
    </row>
    <row r="21" spans="1:17" s="228" customFormat="1" ht="15.75" x14ac:dyDescent="0.25">
      <c r="A21" s="249"/>
      <c r="B21" s="250"/>
      <c r="C21" s="154"/>
      <c r="D21" s="192"/>
      <c r="E21" s="193"/>
      <c r="F21" s="193"/>
      <c r="G21" s="193"/>
      <c r="H21" s="193"/>
      <c r="I21" s="193"/>
      <c r="J21" s="193"/>
      <c r="K21" s="193"/>
      <c r="L21" s="193"/>
      <c r="M21" s="223"/>
      <c r="Q21" s="229"/>
    </row>
    <row r="22" spans="1:17" s="228" customFormat="1" ht="15.75" x14ac:dyDescent="0.2">
      <c r="A22" s="176"/>
      <c r="B22" s="177"/>
      <c r="C22" s="178"/>
      <c r="D22" s="177"/>
      <c r="E22" s="177"/>
      <c r="F22" s="177"/>
      <c r="G22" s="177"/>
      <c r="H22" s="177"/>
      <c r="I22" s="177"/>
      <c r="J22" s="177"/>
      <c r="K22" s="177"/>
      <c r="L22" s="177"/>
      <c r="M22" s="4"/>
      <c r="Q22" s="229"/>
    </row>
    <row r="23" spans="1:17" s="228" customFormat="1" ht="15.75" x14ac:dyDescent="0.2">
      <c r="A23" s="179" t="s">
        <v>377</v>
      </c>
      <c r="B23" s="180">
        <v>0.04</v>
      </c>
      <c r="C23" s="477" t="s">
        <v>378</v>
      </c>
      <c r="D23" s="478"/>
      <c r="E23" s="478"/>
      <c r="F23" s="478"/>
      <c r="G23" s="478"/>
      <c r="H23" s="478"/>
      <c r="I23" s="478"/>
      <c r="J23" s="478"/>
      <c r="K23" s="478"/>
      <c r="L23" s="478"/>
      <c r="M23" s="478"/>
      <c r="Q23" s="229"/>
    </row>
    <row r="24" spans="1:17" s="228" customFormat="1" ht="15.75" x14ac:dyDescent="0.2">
      <c r="A24" s="182"/>
      <c r="B24" s="183" t="s">
        <v>175</v>
      </c>
      <c r="C24" s="183">
        <v>1</v>
      </c>
      <c r="D24" s="183">
        <v>2</v>
      </c>
      <c r="E24" s="183">
        <v>3</v>
      </c>
      <c r="F24" s="183">
        <v>4</v>
      </c>
      <c r="G24" s="183">
        <v>5</v>
      </c>
      <c r="H24" s="183">
        <v>6</v>
      </c>
      <c r="I24" s="183">
        <v>7</v>
      </c>
      <c r="J24" s="183">
        <v>8</v>
      </c>
      <c r="K24" s="183">
        <v>9</v>
      </c>
      <c r="L24" s="183">
        <v>10</v>
      </c>
      <c r="M24" s="183">
        <v>11</v>
      </c>
      <c r="Q24" s="229"/>
    </row>
    <row r="25" spans="1:17" s="228" customFormat="1" ht="15.75" x14ac:dyDescent="0.2">
      <c r="A25" s="184" t="s">
        <v>379</v>
      </c>
      <c r="B25" s="132">
        <f t="shared" ref="B25:B35" si="9">SUM(C25:M25)</f>
        <v>0</v>
      </c>
      <c r="C25" s="185">
        <f t="shared" ref="C25:M25" si="10">C8</f>
        <v>0</v>
      </c>
      <c r="D25" s="185">
        <f t="shared" si="10"/>
        <v>0</v>
      </c>
      <c r="E25" s="185">
        <f t="shared" si="10"/>
        <v>0</v>
      </c>
      <c r="F25" s="185">
        <f t="shared" si="10"/>
        <v>0</v>
      </c>
      <c r="G25" s="185">
        <f t="shared" si="10"/>
        <v>0</v>
      </c>
      <c r="H25" s="185">
        <f t="shared" si="10"/>
        <v>0</v>
      </c>
      <c r="I25" s="185">
        <f t="shared" si="10"/>
        <v>0</v>
      </c>
      <c r="J25" s="185">
        <f t="shared" si="10"/>
        <v>0</v>
      </c>
      <c r="K25" s="185">
        <f t="shared" si="10"/>
        <v>0</v>
      </c>
      <c r="L25" s="185">
        <f t="shared" si="10"/>
        <v>0</v>
      </c>
      <c r="M25" s="185">
        <f t="shared" si="10"/>
        <v>0</v>
      </c>
      <c r="Q25" s="229"/>
    </row>
    <row r="26" spans="1:17" s="228" customFormat="1" ht="15.75" x14ac:dyDescent="0.2">
      <c r="A26" s="184" t="s">
        <v>380</v>
      </c>
      <c r="B26" s="132">
        <f t="shared" si="9"/>
        <v>0</v>
      </c>
      <c r="C26" s="186"/>
      <c r="D26" s="186"/>
      <c r="E26" s="186"/>
      <c r="F26" s="186"/>
      <c r="G26" s="186"/>
      <c r="H26" s="186"/>
      <c r="I26" s="186"/>
      <c r="J26" s="186"/>
      <c r="K26" s="186"/>
      <c r="L26" s="186"/>
      <c r="M26" s="186">
        <f>M9</f>
        <v>0</v>
      </c>
      <c r="Q26" s="229"/>
    </row>
    <row r="27" spans="1:17" s="228" customFormat="1" ht="15.75" x14ac:dyDescent="0.2">
      <c r="A27" s="187" t="s">
        <v>381</v>
      </c>
      <c r="B27" s="127">
        <f t="shared" si="9"/>
        <v>0</v>
      </c>
      <c r="C27" s="188">
        <f t="shared" ref="C27:K27" si="11">SUM(C25:C26)</f>
        <v>0</v>
      </c>
      <c r="D27" s="188">
        <f t="shared" si="11"/>
        <v>0</v>
      </c>
      <c r="E27" s="188">
        <f t="shared" si="11"/>
        <v>0</v>
      </c>
      <c r="F27" s="188">
        <f t="shared" si="11"/>
        <v>0</v>
      </c>
      <c r="G27" s="188">
        <f t="shared" si="11"/>
        <v>0</v>
      </c>
      <c r="H27" s="188">
        <f t="shared" si="11"/>
        <v>0</v>
      </c>
      <c r="I27" s="188">
        <f t="shared" si="11"/>
        <v>0</v>
      </c>
      <c r="J27" s="188">
        <f t="shared" si="11"/>
        <v>0</v>
      </c>
      <c r="K27" s="188">
        <f t="shared" si="11"/>
        <v>0</v>
      </c>
      <c r="L27" s="188">
        <f>SUM(L25:L26)</f>
        <v>0</v>
      </c>
      <c r="M27" s="188">
        <f>SUM(M25:M26)</f>
        <v>0</v>
      </c>
      <c r="Q27" s="229"/>
    </row>
    <row r="28" spans="1:17" s="228" customFormat="1" ht="15.75" x14ac:dyDescent="0.2">
      <c r="A28" s="184" t="s">
        <v>382</v>
      </c>
      <c r="B28" s="132">
        <f t="shared" si="9"/>
        <v>0</v>
      </c>
      <c r="C28" s="132">
        <f t="shared" ref="C28:M28" si="12">C11</f>
        <v>0</v>
      </c>
      <c r="D28" s="132">
        <f t="shared" si="12"/>
        <v>0</v>
      </c>
      <c r="E28" s="132">
        <f t="shared" si="12"/>
        <v>0</v>
      </c>
      <c r="F28" s="132">
        <f t="shared" si="12"/>
        <v>0</v>
      </c>
      <c r="G28" s="132">
        <f t="shared" si="12"/>
        <v>0</v>
      </c>
      <c r="H28" s="132">
        <f t="shared" si="12"/>
        <v>0</v>
      </c>
      <c r="I28" s="132">
        <f t="shared" si="12"/>
        <v>0</v>
      </c>
      <c r="J28" s="132">
        <f t="shared" si="12"/>
        <v>0</v>
      </c>
      <c r="K28" s="132">
        <f t="shared" si="12"/>
        <v>0</v>
      </c>
      <c r="L28" s="132">
        <f t="shared" si="12"/>
        <v>0</v>
      </c>
      <c r="M28" s="132">
        <f t="shared" si="12"/>
        <v>0</v>
      </c>
      <c r="Q28" s="229"/>
    </row>
    <row r="29" spans="1:17" s="228" customFormat="1" ht="15.75" x14ac:dyDescent="0.2">
      <c r="A29" s="184" t="s">
        <v>383</v>
      </c>
      <c r="B29" s="132">
        <f t="shared" si="9"/>
        <v>0</v>
      </c>
      <c r="C29" s="156">
        <f>'Planul investitional'!E65</f>
        <v>0</v>
      </c>
      <c r="D29" s="132">
        <f t="shared" ref="D29:M29" si="13">D12</f>
        <v>0</v>
      </c>
      <c r="E29" s="132">
        <f t="shared" si="13"/>
        <v>0</v>
      </c>
      <c r="F29" s="132">
        <f t="shared" si="13"/>
        <v>0</v>
      </c>
      <c r="G29" s="132">
        <f t="shared" si="13"/>
        <v>0</v>
      </c>
      <c r="H29" s="132">
        <f t="shared" si="13"/>
        <v>0</v>
      </c>
      <c r="I29" s="132">
        <f t="shared" si="13"/>
        <v>0</v>
      </c>
      <c r="J29" s="132">
        <f t="shared" si="13"/>
        <v>0</v>
      </c>
      <c r="K29" s="132">
        <f t="shared" si="13"/>
        <v>0</v>
      </c>
      <c r="L29" s="132">
        <f t="shared" si="13"/>
        <v>0</v>
      </c>
      <c r="M29" s="132">
        <f t="shared" si="13"/>
        <v>0</v>
      </c>
      <c r="N29" s="310"/>
      <c r="Q29" s="229"/>
    </row>
    <row r="30" spans="1:17" s="228" customFormat="1" ht="15.75" x14ac:dyDescent="0.2">
      <c r="A30" s="184" t="s">
        <v>468</v>
      </c>
      <c r="B30" s="132">
        <f t="shared" si="9"/>
        <v>0</v>
      </c>
      <c r="C30" s="132">
        <f>'Planul investitional'!D76</f>
        <v>0</v>
      </c>
      <c r="D30" s="132">
        <f>'Planul investitional'!E76</f>
        <v>0</v>
      </c>
      <c r="E30" s="132">
        <f>'Planul investitional'!F76</f>
        <v>0</v>
      </c>
      <c r="F30" s="132">
        <f>'Planul investitional'!G76</f>
        <v>0</v>
      </c>
      <c r="G30" s="132">
        <f>'Planul investitional'!H76</f>
        <v>0</v>
      </c>
      <c r="H30" s="132">
        <f>'Planul investitional'!I76</f>
        <v>0</v>
      </c>
      <c r="I30" s="132">
        <f>'Planul investitional'!J76</f>
        <v>0</v>
      </c>
      <c r="J30" s="132">
        <f>'Planul investitional'!K76</f>
        <v>0</v>
      </c>
      <c r="K30" s="132">
        <f>'Planul investitional'!L76</f>
        <v>0</v>
      </c>
      <c r="L30" s="132">
        <f>'Planul investitional'!M76</f>
        <v>0</v>
      </c>
      <c r="M30" s="132">
        <f>'Planul investitional'!N76</f>
        <v>0</v>
      </c>
      <c r="Q30" s="229"/>
    </row>
    <row r="31" spans="1:17" s="228" customFormat="1" ht="15.75" x14ac:dyDescent="0.2">
      <c r="A31" s="184" t="s">
        <v>384</v>
      </c>
      <c r="B31" s="132">
        <f t="shared" si="9"/>
        <v>0</v>
      </c>
      <c r="C31" s="132">
        <f>IF($B$4="NU",-'Planul investitional'!E64+'Analiza fluxului de numerar'!D154-'Analiza fluxului de numerar'!D155,0)</f>
        <v>0</v>
      </c>
      <c r="D31" s="132">
        <f>IF($B$4="NU",-'Planul investitional'!F64+'Analiza fluxului de numerar'!E154-'Analiza fluxului de numerar'!E155,0)</f>
        <v>0</v>
      </c>
      <c r="E31" s="132">
        <f>IF($B$4="NU",-'Planul investitional'!G64+'Analiza fluxului de numerar'!F154-'Analiza fluxului de numerar'!F155,0)</f>
        <v>0</v>
      </c>
      <c r="F31" s="132">
        <f>IF($B$4="NU",-'Planul investitional'!H64+'Analiza fluxului de numerar'!G154-'Analiza fluxului de numerar'!G155,0)</f>
        <v>0</v>
      </c>
      <c r="G31" s="132">
        <f>IF($B$4="NU",-'Planul investitional'!I64+'Analiza fluxului de numerar'!H154-'Analiza fluxului de numerar'!H155,0)</f>
        <v>0</v>
      </c>
      <c r="H31" s="132">
        <f>IF($B$4="NU",-'Planul investitional'!J64+'Analiza fluxului de numerar'!I154-'Analiza fluxului de numerar'!I155,0)</f>
        <v>0</v>
      </c>
      <c r="I31" s="132">
        <f>IF($B$4="NU",-'Planul investitional'!K64+'Analiza fluxului de numerar'!J154-'Analiza fluxului de numerar'!J155,0)</f>
        <v>0</v>
      </c>
      <c r="J31" s="132">
        <f>IF($B$4="NU",-'Planul investitional'!L64+'Analiza fluxului de numerar'!K154-'Analiza fluxului de numerar'!K155,0)</f>
        <v>0</v>
      </c>
      <c r="K31" s="132">
        <f>IF($B$4="NU",-'Planul investitional'!M64+'Analiza fluxului de numerar'!L154-'Analiza fluxului de numerar'!L155,0)</f>
        <v>0</v>
      </c>
      <c r="L31" s="132">
        <f>IF($B$4="NU",-'Planul investitional'!N64+'Analiza fluxului de numerar'!M154-'Analiza fluxului de numerar'!M155,0)</f>
        <v>0</v>
      </c>
      <c r="M31" s="132">
        <f>IF($B$4="NU",-'Planul investitional'!O64+'Analiza fluxului de numerar'!N154-'Analiza fluxului de numerar'!N155,0)</f>
        <v>0</v>
      </c>
      <c r="Q31" s="229"/>
    </row>
    <row r="32" spans="1:17" s="228" customFormat="1" ht="15.75" x14ac:dyDescent="0.2">
      <c r="A32" s="187" t="s">
        <v>385</v>
      </c>
      <c r="B32" s="127">
        <f>SUM(C32:M32)</f>
        <v>0</v>
      </c>
      <c r="C32" s="127">
        <f>SUM(C28:C31)</f>
        <v>0</v>
      </c>
      <c r="D32" s="127">
        <f t="shared" ref="D32:M32" si="14">SUM(D28:D31)</f>
        <v>0</v>
      </c>
      <c r="E32" s="127">
        <f t="shared" si="14"/>
        <v>0</v>
      </c>
      <c r="F32" s="127">
        <f t="shared" si="14"/>
        <v>0</v>
      </c>
      <c r="G32" s="127">
        <f t="shared" si="14"/>
        <v>0</v>
      </c>
      <c r="H32" s="127">
        <f t="shared" si="14"/>
        <v>0</v>
      </c>
      <c r="I32" s="127">
        <f t="shared" si="14"/>
        <v>0</v>
      </c>
      <c r="J32" s="127">
        <f t="shared" si="14"/>
        <v>0</v>
      </c>
      <c r="K32" s="127">
        <f t="shared" si="14"/>
        <v>0</v>
      </c>
      <c r="L32" s="127">
        <f t="shared" si="14"/>
        <v>0</v>
      </c>
      <c r="M32" s="127">
        <f t="shared" si="14"/>
        <v>0</v>
      </c>
      <c r="Q32" s="229"/>
    </row>
    <row r="33" spans="1:17" s="228" customFormat="1" ht="15.75" x14ac:dyDescent="0.2">
      <c r="A33" s="187" t="s">
        <v>386</v>
      </c>
      <c r="B33" s="127">
        <f>SUM(C33:M33)</f>
        <v>0</v>
      </c>
      <c r="C33" s="127">
        <f>C27-C32</f>
        <v>0</v>
      </c>
      <c r="D33" s="127">
        <f t="shared" ref="D33:L33" si="15">D27-D32</f>
        <v>0</v>
      </c>
      <c r="E33" s="127">
        <f t="shared" si="15"/>
        <v>0</v>
      </c>
      <c r="F33" s="127">
        <f t="shared" si="15"/>
        <v>0</v>
      </c>
      <c r="G33" s="127">
        <f t="shared" si="15"/>
        <v>0</v>
      </c>
      <c r="H33" s="127">
        <f t="shared" si="15"/>
        <v>0</v>
      </c>
      <c r="I33" s="127">
        <f t="shared" si="15"/>
        <v>0</v>
      </c>
      <c r="J33" s="127">
        <f t="shared" si="15"/>
        <v>0</v>
      </c>
      <c r="K33" s="127">
        <f t="shared" si="15"/>
        <v>0</v>
      </c>
      <c r="L33" s="127">
        <f t="shared" si="15"/>
        <v>0</v>
      </c>
      <c r="M33" s="127">
        <f>M27-M32</f>
        <v>0</v>
      </c>
      <c r="Q33" s="229"/>
    </row>
    <row r="34" spans="1:17" s="228" customFormat="1" ht="15.75" x14ac:dyDescent="0.2">
      <c r="A34" s="187" t="s">
        <v>387</v>
      </c>
      <c r="B34" s="127">
        <f t="shared" si="9"/>
        <v>0</v>
      </c>
      <c r="C34" s="127">
        <f>C33*POWER(1+$B$6,-C24)</f>
        <v>0</v>
      </c>
      <c r="D34" s="127">
        <f t="shared" ref="D34:F34" si="16">D33*POWER(1+$B$6,-D24)</f>
        <v>0</v>
      </c>
      <c r="E34" s="127">
        <f t="shared" si="16"/>
        <v>0</v>
      </c>
      <c r="F34" s="127">
        <f t="shared" si="16"/>
        <v>0</v>
      </c>
      <c r="G34" s="127">
        <f>G33*POWER(1+$B$6,-G24)</f>
        <v>0</v>
      </c>
      <c r="H34" s="127">
        <f t="shared" ref="H34:K34" si="17">H33*POWER(1+$B$6,-H24)</f>
        <v>0</v>
      </c>
      <c r="I34" s="127">
        <f t="shared" si="17"/>
        <v>0</v>
      </c>
      <c r="J34" s="127">
        <f t="shared" si="17"/>
        <v>0</v>
      </c>
      <c r="K34" s="127">
        <f t="shared" si="17"/>
        <v>0</v>
      </c>
      <c r="L34" s="127">
        <f>L33*POWER(1+$B$6,-L24)</f>
        <v>0</v>
      </c>
      <c r="M34" s="127">
        <f>M33*POWER(1+$B$6,-M24)</f>
        <v>0</v>
      </c>
      <c r="Q34" s="229"/>
    </row>
    <row r="35" spans="1:17" s="228" customFormat="1" ht="15.75" x14ac:dyDescent="0.2">
      <c r="A35" s="187" t="s">
        <v>388</v>
      </c>
      <c r="B35" s="127">
        <f t="shared" si="9"/>
        <v>0</v>
      </c>
      <c r="C35" s="127">
        <f>IF($B$4="NU",(C29-'Planul investitional'!E81)*POWER(1+$B$6,-C24),C29*POWER(1+$B$6,-C24))</f>
        <v>0</v>
      </c>
      <c r="D35" s="127">
        <f>IF($B$4="NU",(D29-'Planul investitional'!F81)*POWER(1+$B$6,-D24),D29*POWER(1+$B$6,-D24))</f>
        <v>0</v>
      </c>
      <c r="E35" s="127">
        <f>IF($B$4="NU",(E29-'Planul investitional'!G81)*POWER(1+$B$6,-E24),E29*POWER(1+$B$6,-E24))</f>
        <v>0</v>
      </c>
      <c r="F35" s="127">
        <f>IF($B$4="NU",(F29-'Planul investitional'!H81)*POWER(1+$B$6,-F24),F29*POWER(1+$B$6,-F24))</f>
        <v>0</v>
      </c>
      <c r="G35" s="127">
        <f>IF($B$4="NU",(G29-'Planul investitional'!I81)*POWER(1+$B$6,-G24),G29*POWER(1+$B$6,-G24))</f>
        <v>0</v>
      </c>
      <c r="H35" s="127">
        <f>IF($B$4="NU",(H29-'Planul investitional'!J81)*POWER(1+$B$6,-H24),H29*POWER(1+$B$6,-H24))</f>
        <v>0</v>
      </c>
      <c r="I35" s="127">
        <f>IF($B$4="NU",(I29-'Planul investitional'!K81)*POWER(1+$B$6,-I24),I29*POWER(1+$B$6,-I24))</f>
        <v>0</v>
      </c>
      <c r="J35" s="127">
        <f>IF($B$4="NU",(J29-'Planul investitional'!L81)*POWER(1+$B$6,-J24),J29*POWER(1+$B$6,-J24))</f>
        <v>0</v>
      </c>
      <c r="K35" s="127">
        <f>IF($B$4="NU",(K29-'Planul investitional'!M81)*POWER(1+$B$6,-K24),K29*POWER(1+$B$6,-K24))</f>
        <v>0</v>
      </c>
      <c r="L35" s="127">
        <f>IF($B$4="NU",(L29-'Planul investitional'!N81)*POWER(1+$B$6,-L24),L29*POWER(1+$B$6,-L24))</f>
        <v>0</v>
      </c>
      <c r="M35" s="127">
        <f>IF($B$4="NU",(M29-'Planul investitional'!O81)*POWER(1+$B$6,-M24),M29*POWER(1+$B$6,-M24))</f>
        <v>0</v>
      </c>
      <c r="Q35" s="229"/>
    </row>
    <row r="36" spans="1:17" s="228" customFormat="1" ht="24" x14ac:dyDescent="0.25">
      <c r="A36" s="189" t="s">
        <v>496</v>
      </c>
      <c r="B36" s="190">
        <f>SUM(C34:M34)</f>
        <v>0</v>
      </c>
      <c r="C36" s="191"/>
      <c r="D36" s="192"/>
      <c r="E36" s="193"/>
      <c r="F36" s="193"/>
      <c r="G36" s="193"/>
      <c r="H36" s="193"/>
      <c r="I36" s="193"/>
      <c r="J36" s="193"/>
      <c r="K36" s="193"/>
      <c r="L36" s="193"/>
      <c r="M36" s="223"/>
      <c r="Q36" s="229"/>
    </row>
    <row r="37" spans="1:17" ht="24" x14ac:dyDescent="0.25">
      <c r="A37" s="187" t="s">
        <v>467</v>
      </c>
      <c r="B37" s="194" t="str">
        <f>IFERROR(IRR(C33:M33),"")</f>
        <v/>
      </c>
      <c r="C37" s="154"/>
      <c r="D37" s="192"/>
      <c r="E37" s="193"/>
      <c r="F37" s="193"/>
      <c r="G37" s="193"/>
      <c r="H37" s="193"/>
      <c r="I37" s="193"/>
      <c r="J37" s="193"/>
      <c r="K37" s="193"/>
      <c r="L37" s="193"/>
      <c r="M37" s="223"/>
    </row>
    <row r="39" spans="1:17" s="201" customFormat="1" ht="64.5" customHeight="1" x14ac:dyDescent="0.2">
      <c r="A39" s="481" t="s">
        <v>389</v>
      </c>
      <c r="B39" s="481"/>
      <c r="C39" s="481"/>
      <c r="D39" s="481"/>
      <c r="E39" s="481"/>
      <c r="F39" s="481"/>
      <c r="G39" s="481"/>
      <c r="H39" s="481"/>
      <c r="I39" s="481"/>
      <c r="J39" s="481"/>
      <c r="K39" s="481"/>
      <c r="L39" s="481"/>
      <c r="M39" s="4"/>
    </row>
    <row r="40" spans="1:17" s="201" customFormat="1" x14ac:dyDescent="0.2">
      <c r="A40" s="196"/>
      <c r="B40" s="197"/>
      <c r="C40" s="197"/>
      <c r="D40" s="197"/>
      <c r="E40" s="197"/>
      <c r="F40" s="197"/>
      <c r="G40" s="197"/>
      <c r="H40" s="197"/>
      <c r="I40" s="197"/>
      <c r="J40" s="197"/>
      <c r="K40" s="198"/>
      <c r="L40" s="198"/>
      <c r="M40" s="4"/>
    </row>
    <row r="41" spans="1:17" s="201" customFormat="1" ht="36" x14ac:dyDescent="0.2">
      <c r="A41" s="199" t="s">
        <v>390</v>
      </c>
      <c r="B41" s="200" t="s">
        <v>391</v>
      </c>
      <c r="C41" s="200" t="s">
        <v>392</v>
      </c>
      <c r="D41" s="200" t="s">
        <v>393</v>
      </c>
      <c r="E41" s="200" t="s">
        <v>394</v>
      </c>
      <c r="G41" s="197"/>
      <c r="H41" s="197"/>
      <c r="I41" s="197"/>
      <c r="J41" s="197"/>
      <c r="K41" s="198"/>
      <c r="L41" s="198"/>
      <c r="M41" s="4"/>
    </row>
    <row r="42" spans="1:17" s="201" customFormat="1" x14ac:dyDescent="0.2">
      <c r="A42" s="202" t="s">
        <v>395</v>
      </c>
      <c r="B42" s="203">
        <v>0</v>
      </c>
      <c r="C42" s="204" t="e">
        <f>B42/$B$73</f>
        <v>#DIV/0!</v>
      </c>
      <c r="D42" s="203">
        <v>0</v>
      </c>
      <c r="E42" s="205" t="e">
        <f>ROUND(C42*D42,0)</f>
        <v>#DIV/0!</v>
      </c>
      <c r="G42" s="297"/>
      <c r="H42" s="197"/>
      <c r="I42" s="197"/>
      <c r="J42" s="197"/>
      <c r="K42" s="198"/>
      <c r="L42" s="198"/>
      <c r="M42" s="4"/>
    </row>
    <row r="43" spans="1:17" s="201" customFormat="1" x14ac:dyDescent="0.2">
      <c r="A43" s="202" t="s">
        <v>395</v>
      </c>
      <c r="B43" s="203">
        <v>0</v>
      </c>
      <c r="C43" s="204" t="e">
        <f>B43/$B$73</f>
        <v>#DIV/0!</v>
      </c>
      <c r="D43" s="203">
        <v>0</v>
      </c>
      <c r="E43" s="205" t="e">
        <f t="shared" ref="E43:E72" si="18">ROUND(C43*D43,0)</f>
        <v>#DIV/0!</v>
      </c>
      <c r="G43" s="197"/>
      <c r="H43" s="197"/>
      <c r="I43" s="197"/>
      <c r="J43" s="197"/>
      <c r="K43" s="198"/>
      <c r="L43" s="198"/>
      <c r="M43" s="4"/>
    </row>
    <row r="44" spans="1:17" s="201" customFormat="1" x14ac:dyDescent="0.2">
      <c r="A44" s="202" t="s">
        <v>395</v>
      </c>
      <c r="B44" s="203">
        <v>0</v>
      </c>
      <c r="C44" s="204" t="e">
        <f>B44/$B$73</f>
        <v>#DIV/0!</v>
      </c>
      <c r="D44" s="203">
        <v>0</v>
      </c>
      <c r="E44" s="205" t="e">
        <f t="shared" si="18"/>
        <v>#DIV/0!</v>
      </c>
      <c r="G44" s="197"/>
      <c r="H44" s="197"/>
      <c r="I44" s="197"/>
      <c r="J44" s="197"/>
      <c r="K44" s="198"/>
      <c r="L44" s="198"/>
      <c r="M44" s="4"/>
    </row>
    <row r="45" spans="1:17" s="201" customFormat="1" x14ac:dyDescent="0.2">
      <c r="A45" s="202" t="s">
        <v>395</v>
      </c>
      <c r="B45" s="203">
        <v>0</v>
      </c>
      <c r="C45" s="204" t="e">
        <f t="shared" ref="C45:C72" si="19">B45/$B$73</f>
        <v>#DIV/0!</v>
      </c>
      <c r="D45" s="203">
        <v>0</v>
      </c>
      <c r="E45" s="205" t="e">
        <f t="shared" si="18"/>
        <v>#DIV/0!</v>
      </c>
      <c r="G45" s="197"/>
      <c r="H45" s="197"/>
      <c r="I45" s="197"/>
      <c r="J45" s="197"/>
      <c r="K45" s="198"/>
      <c r="L45" s="198"/>
      <c r="M45" s="4"/>
    </row>
    <row r="46" spans="1:17" s="201" customFormat="1" x14ac:dyDescent="0.2">
      <c r="A46" s="202" t="s">
        <v>395</v>
      </c>
      <c r="B46" s="203">
        <v>0</v>
      </c>
      <c r="C46" s="204" t="e">
        <f t="shared" si="19"/>
        <v>#DIV/0!</v>
      </c>
      <c r="D46" s="203">
        <v>0</v>
      </c>
      <c r="E46" s="205" t="e">
        <f t="shared" si="18"/>
        <v>#DIV/0!</v>
      </c>
      <c r="G46" s="197"/>
      <c r="H46" s="197"/>
      <c r="I46" s="197"/>
      <c r="J46" s="197"/>
      <c r="K46" s="198"/>
      <c r="L46" s="198"/>
      <c r="M46" s="4"/>
    </row>
    <row r="47" spans="1:17" s="201" customFormat="1" x14ac:dyDescent="0.2">
      <c r="A47" s="202" t="s">
        <v>395</v>
      </c>
      <c r="B47" s="203">
        <v>0</v>
      </c>
      <c r="C47" s="204" t="e">
        <f t="shared" si="19"/>
        <v>#DIV/0!</v>
      </c>
      <c r="D47" s="203">
        <v>0</v>
      </c>
      <c r="E47" s="205" t="e">
        <f t="shared" si="18"/>
        <v>#DIV/0!</v>
      </c>
      <c r="G47" s="197"/>
      <c r="H47" s="197"/>
      <c r="I47" s="197"/>
      <c r="J47" s="197"/>
      <c r="K47" s="198"/>
      <c r="L47" s="198"/>
      <c r="M47" s="4"/>
    </row>
    <row r="48" spans="1:17" s="201" customFormat="1" x14ac:dyDescent="0.2">
      <c r="A48" s="202" t="s">
        <v>395</v>
      </c>
      <c r="B48" s="203">
        <v>0</v>
      </c>
      <c r="C48" s="204" t="e">
        <f t="shared" si="19"/>
        <v>#DIV/0!</v>
      </c>
      <c r="D48" s="203">
        <v>0</v>
      </c>
      <c r="E48" s="205" t="e">
        <f t="shared" si="18"/>
        <v>#DIV/0!</v>
      </c>
      <c r="G48" s="197"/>
      <c r="H48" s="197"/>
      <c r="I48" s="197"/>
      <c r="J48" s="197"/>
      <c r="K48" s="198"/>
      <c r="L48" s="198"/>
      <c r="M48" s="4"/>
    </row>
    <row r="49" spans="1:13" s="201" customFormat="1" x14ac:dyDescent="0.2">
      <c r="A49" s="202" t="s">
        <v>395</v>
      </c>
      <c r="B49" s="203">
        <v>0</v>
      </c>
      <c r="C49" s="204" t="e">
        <f t="shared" si="19"/>
        <v>#DIV/0!</v>
      </c>
      <c r="D49" s="203">
        <v>0</v>
      </c>
      <c r="E49" s="205" t="e">
        <f t="shared" si="18"/>
        <v>#DIV/0!</v>
      </c>
      <c r="G49" s="197"/>
      <c r="H49" s="197"/>
      <c r="I49" s="197"/>
      <c r="J49" s="197"/>
      <c r="K49" s="198"/>
      <c r="L49" s="198"/>
      <c r="M49" s="4"/>
    </row>
    <row r="50" spans="1:13" s="201" customFormat="1" x14ac:dyDescent="0.2">
      <c r="A50" s="202" t="s">
        <v>395</v>
      </c>
      <c r="B50" s="203">
        <v>0</v>
      </c>
      <c r="C50" s="204" t="e">
        <f t="shared" si="19"/>
        <v>#DIV/0!</v>
      </c>
      <c r="D50" s="203">
        <v>0</v>
      </c>
      <c r="E50" s="205" t="e">
        <f t="shared" si="18"/>
        <v>#DIV/0!</v>
      </c>
      <c r="G50" s="197"/>
      <c r="H50" s="197"/>
      <c r="I50" s="197"/>
      <c r="J50" s="197"/>
      <c r="K50" s="198"/>
      <c r="L50" s="198"/>
      <c r="M50" s="4"/>
    </row>
    <row r="51" spans="1:13" s="201" customFormat="1" x14ac:dyDescent="0.2">
      <c r="A51" s="202" t="s">
        <v>395</v>
      </c>
      <c r="B51" s="203">
        <v>0</v>
      </c>
      <c r="C51" s="204" t="e">
        <f t="shared" si="19"/>
        <v>#DIV/0!</v>
      </c>
      <c r="D51" s="203">
        <v>0</v>
      </c>
      <c r="E51" s="205" t="e">
        <f t="shared" si="18"/>
        <v>#DIV/0!</v>
      </c>
      <c r="G51" s="197"/>
      <c r="H51" s="197"/>
      <c r="I51" s="197"/>
      <c r="J51" s="197"/>
      <c r="K51" s="198"/>
      <c r="L51" s="198"/>
      <c r="M51" s="4"/>
    </row>
    <row r="52" spans="1:13" s="201" customFormat="1" x14ac:dyDescent="0.2">
      <c r="A52" s="202" t="s">
        <v>395</v>
      </c>
      <c r="B52" s="203">
        <v>0</v>
      </c>
      <c r="C52" s="204" t="e">
        <f t="shared" si="19"/>
        <v>#DIV/0!</v>
      </c>
      <c r="D52" s="203">
        <v>0</v>
      </c>
      <c r="E52" s="205" t="e">
        <f t="shared" si="18"/>
        <v>#DIV/0!</v>
      </c>
      <c r="G52" s="197"/>
      <c r="H52" s="197"/>
      <c r="I52" s="197"/>
      <c r="J52" s="197"/>
      <c r="K52" s="198"/>
      <c r="L52" s="198"/>
      <c r="M52" s="4"/>
    </row>
    <row r="53" spans="1:13" s="201" customFormat="1" x14ac:dyDescent="0.2">
      <c r="A53" s="202" t="s">
        <v>395</v>
      </c>
      <c r="B53" s="203">
        <v>0</v>
      </c>
      <c r="C53" s="204" t="e">
        <f t="shared" si="19"/>
        <v>#DIV/0!</v>
      </c>
      <c r="D53" s="203">
        <v>0</v>
      </c>
      <c r="E53" s="205" t="e">
        <f t="shared" si="18"/>
        <v>#DIV/0!</v>
      </c>
      <c r="G53" s="197"/>
      <c r="H53" s="197"/>
      <c r="I53" s="197"/>
      <c r="J53" s="197"/>
      <c r="K53" s="198"/>
      <c r="L53" s="198"/>
      <c r="M53" s="4"/>
    </row>
    <row r="54" spans="1:13" s="201" customFormat="1" x14ac:dyDescent="0.2">
      <c r="A54" s="202" t="s">
        <v>395</v>
      </c>
      <c r="B54" s="203">
        <v>0</v>
      </c>
      <c r="C54" s="204" t="e">
        <f t="shared" si="19"/>
        <v>#DIV/0!</v>
      </c>
      <c r="D54" s="203">
        <v>0</v>
      </c>
      <c r="E54" s="205" t="e">
        <f t="shared" si="18"/>
        <v>#DIV/0!</v>
      </c>
      <c r="G54" s="197"/>
      <c r="H54" s="197"/>
      <c r="I54" s="197"/>
      <c r="J54" s="197"/>
      <c r="K54" s="198"/>
      <c r="L54" s="198"/>
      <c r="M54" s="4"/>
    </row>
    <row r="55" spans="1:13" s="201" customFormat="1" x14ac:dyDescent="0.2">
      <c r="A55" s="202" t="s">
        <v>395</v>
      </c>
      <c r="B55" s="203">
        <v>0</v>
      </c>
      <c r="C55" s="204" t="e">
        <f t="shared" si="19"/>
        <v>#DIV/0!</v>
      </c>
      <c r="D55" s="203">
        <v>0</v>
      </c>
      <c r="E55" s="205" t="e">
        <f t="shared" si="18"/>
        <v>#DIV/0!</v>
      </c>
      <c r="G55" s="197"/>
      <c r="H55" s="197"/>
      <c r="I55" s="197"/>
      <c r="J55" s="197"/>
      <c r="K55" s="198"/>
      <c r="L55" s="198"/>
      <c r="M55" s="4"/>
    </row>
    <row r="56" spans="1:13" s="201" customFormat="1" x14ac:dyDescent="0.2">
      <c r="A56" s="202" t="s">
        <v>395</v>
      </c>
      <c r="B56" s="203">
        <v>0</v>
      </c>
      <c r="C56" s="204" t="e">
        <f t="shared" si="19"/>
        <v>#DIV/0!</v>
      </c>
      <c r="D56" s="203">
        <v>0</v>
      </c>
      <c r="E56" s="205" t="e">
        <f t="shared" si="18"/>
        <v>#DIV/0!</v>
      </c>
      <c r="G56" s="197"/>
      <c r="H56" s="197"/>
      <c r="I56" s="197"/>
      <c r="J56" s="197"/>
      <c r="K56" s="198"/>
      <c r="L56" s="198"/>
      <c r="M56" s="4"/>
    </row>
    <row r="57" spans="1:13" s="201" customFormat="1" x14ac:dyDescent="0.2">
      <c r="A57" s="202" t="s">
        <v>395</v>
      </c>
      <c r="B57" s="203">
        <v>0</v>
      </c>
      <c r="C57" s="204" t="e">
        <f t="shared" si="19"/>
        <v>#DIV/0!</v>
      </c>
      <c r="D57" s="203">
        <v>0</v>
      </c>
      <c r="E57" s="205" t="e">
        <f t="shared" si="18"/>
        <v>#DIV/0!</v>
      </c>
      <c r="G57" s="197"/>
      <c r="H57" s="197"/>
      <c r="I57" s="197"/>
      <c r="J57" s="197"/>
      <c r="K57" s="198"/>
      <c r="L57" s="198"/>
      <c r="M57" s="4"/>
    </row>
    <row r="58" spans="1:13" s="201" customFormat="1" x14ac:dyDescent="0.2">
      <c r="A58" s="202" t="s">
        <v>395</v>
      </c>
      <c r="B58" s="203">
        <v>0</v>
      </c>
      <c r="C58" s="204" t="e">
        <f t="shared" si="19"/>
        <v>#DIV/0!</v>
      </c>
      <c r="D58" s="203">
        <v>0</v>
      </c>
      <c r="E58" s="205" t="e">
        <f t="shared" si="18"/>
        <v>#DIV/0!</v>
      </c>
      <c r="G58" s="197"/>
      <c r="H58" s="197"/>
      <c r="I58" s="197"/>
      <c r="J58" s="197"/>
      <c r="K58" s="198"/>
      <c r="L58" s="198"/>
      <c r="M58" s="4"/>
    </row>
    <row r="59" spans="1:13" s="201" customFormat="1" x14ac:dyDescent="0.2">
      <c r="A59" s="202" t="s">
        <v>395</v>
      </c>
      <c r="B59" s="203">
        <v>0</v>
      </c>
      <c r="C59" s="204" t="e">
        <f t="shared" si="19"/>
        <v>#DIV/0!</v>
      </c>
      <c r="D59" s="203">
        <v>0</v>
      </c>
      <c r="E59" s="205" t="e">
        <f t="shared" si="18"/>
        <v>#DIV/0!</v>
      </c>
      <c r="G59" s="197"/>
      <c r="H59" s="197"/>
      <c r="I59" s="197"/>
      <c r="J59" s="197"/>
      <c r="K59" s="198"/>
      <c r="L59" s="198"/>
      <c r="M59" s="4"/>
    </row>
    <row r="60" spans="1:13" s="201" customFormat="1" x14ac:dyDescent="0.2">
      <c r="A60" s="202" t="s">
        <v>395</v>
      </c>
      <c r="B60" s="203">
        <v>0</v>
      </c>
      <c r="C60" s="204" t="e">
        <f t="shared" si="19"/>
        <v>#DIV/0!</v>
      </c>
      <c r="D60" s="203">
        <v>0</v>
      </c>
      <c r="E60" s="205" t="e">
        <f t="shared" si="18"/>
        <v>#DIV/0!</v>
      </c>
      <c r="G60" s="197"/>
      <c r="H60" s="197"/>
      <c r="I60" s="197"/>
      <c r="J60" s="197"/>
      <c r="K60" s="198"/>
      <c r="L60" s="198"/>
      <c r="M60" s="4"/>
    </row>
    <row r="61" spans="1:13" s="201" customFormat="1" x14ac:dyDescent="0.2">
      <c r="A61" s="202" t="s">
        <v>395</v>
      </c>
      <c r="B61" s="203">
        <v>0</v>
      </c>
      <c r="C61" s="204" t="e">
        <f t="shared" si="19"/>
        <v>#DIV/0!</v>
      </c>
      <c r="D61" s="203">
        <v>0</v>
      </c>
      <c r="E61" s="205" t="e">
        <f t="shared" si="18"/>
        <v>#DIV/0!</v>
      </c>
      <c r="G61" s="197"/>
      <c r="H61" s="197"/>
      <c r="I61" s="197"/>
      <c r="J61" s="197"/>
      <c r="K61" s="198"/>
      <c r="L61" s="198"/>
      <c r="M61" s="4"/>
    </row>
    <row r="62" spans="1:13" s="201" customFormat="1" x14ac:dyDescent="0.2">
      <c r="A62" s="202" t="s">
        <v>395</v>
      </c>
      <c r="B62" s="203">
        <v>0</v>
      </c>
      <c r="C62" s="204" t="e">
        <f t="shared" si="19"/>
        <v>#DIV/0!</v>
      </c>
      <c r="D62" s="203">
        <v>0</v>
      </c>
      <c r="E62" s="205" t="e">
        <f t="shared" si="18"/>
        <v>#DIV/0!</v>
      </c>
      <c r="G62" s="197"/>
      <c r="H62" s="197"/>
      <c r="I62" s="197"/>
      <c r="J62" s="197"/>
      <c r="K62" s="198"/>
      <c r="L62" s="198"/>
      <c r="M62" s="4"/>
    </row>
    <row r="63" spans="1:13" s="201" customFormat="1" x14ac:dyDescent="0.2">
      <c r="A63" s="202" t="s">
        <v>395</v>
      </c>
      <c r="B63" s="203">
        <v>0</v>
      </c>
      <c r="C63" s="204" t="e">
        <f t="shared" si="19"/>
        <v>#DIV/0!</v>
      </c>
      <c r="D63" s="203">
        <v>0</v>
      </c>
      <c r="E63" s="205" t="e">
        <f t="shared" si="18"/>
        <v>#DIV/0!</v>
      </c>
      <c r="G63" s="197"/>
      <c r="H63" s="197"/>
      <c r="I63" s="197"/>
      <c r="J63" s="197"/>
      <c r="K63" s="198"/>
      <c r="L63" s="198"/>
      <c r="M63" s="4"/>
    </row>
    <row r="64" spans="1:13" s="201" customFormat="1" x14ac:dyDescent="0.2">
      <c r="A64" s="202" t="s">
        <v>395</v>
      </c>
      <c r="B64" s="203">
        <v>0</v>
      </c>
      <c r="C64" s="204" t="e">
        <f t="shared" si="19"/>
        <v>#DIV/0!</v>
      </c>
      <c r="D64" s="203">
        <v>0</v>
      </c>
      <c r="E64" s="205" t="e">
        <f t="shared" si="18"/>
        <v>#DIV/0!</v>
      </c>
      <c r="G64" s="197"/>
      <c r="H64" s="197"/>
      <c r="I64" s="197"/>
      <c r="J64" s="197"/>
      <c r="K64" s="198"/>
      <c r="L64" s="198"/>
      <c r="M64" s="4"/>
    </row>
    <row r="65" spans="1:14" s="201" customFormat="1" x14ac:dyDescent="0.2">
      <c r="A65" s="202" t="s">
        <v>395</v>
      </c>
      <c r="B65" s="203">
        <v>0</v>
      </c>
      <c r="C65" s="204" t="e">
        <f t="shared" si="19"/>
        <v>#DIV/0!</v>
      </c>
      <c r="D65" s="203">
        <v>0</v>
      </c>
      <c r="E65" s="205" t="e">
        <f t="shared" si="18"/>
        <v>#DIV/0!</v>
      </c>
      <c r="G65" s="197"/>
      <c r="H65" s="197"/>
      <c r="I65" s="197"/>
      <c r="J65" s="197"/>
      <c r="K65" s="198"/>
      <c r="L65" s="198"/>
      <c r="M65" s="4"/>
    </row>
    <row r="66" spans="1:14" s="201" customFormat="1" x14ac:dyDescent="0.2">
      <c r="A66" s="202" t="s">
        <v>395</v>
      </c>
      <c r="B66" s="203">
        <v>0</v>
      </c>
      <c r="C66" s="204" t="e">
        <f t="shared" si="19"/>
        <v>#DIV/0!</v>
      </c>
      <c r="D66" s="203">
        <v>0</v>
      </c>
      <c r="E66" s="205" t="e">
        <f t="shared" si="18"/>
        <v>#DIV/0!</v>
      </c>
      <c r="G66" s="197"/>
      <c r="H66" s="197"/>
      <c r="I66" s="197"/>
      <c r="J66" s="197"/>
      <c r="K66" s="198"/>
      <c r="L66" s="198"/>
      <c r="M66" s="4"/>
    </row>
    <row r="67" spans="1:14" s="201" customFormat="1" x14ac:dyDescent="0.2">
      <c r="A67" s="202" t="s">
        <v>395</v>
      </c>
      <c r="B67" s="203">
        <v>0</v>
      </c>
      <c r="C67" s="204" t="e">
        <f t="shared" si="19"/>
        <v>#DIV/0!</v>
      </c>
      <c r="D67" s="203">
        <v>0</v>
      </c>
      <c r="E67" s="205" t="e">
        <f t="shared" si="18"/>
        <v>#DIV/0!</v>
      </c>
      <c r="G67" s="197"/>
      <c r="H67" s="197"/>
      <c r="I67" s="197"/>
      <c r="J67" s="197"/>
      <c r="K67" s="198"/>
      <c r="L67" s="198"/>
      <c r="M67" s="4"/>
    </row>
    <row r="68" spans="1:14" s="201" customFormat="1" x14ac:dyDescent="0.2">
      <c r="A68" s="202" t="s">
        <v>395</v>
      </c>
      <c r="B68" s="203">
        <v>0</v>
      </c>
      <c r="C68" s="204" t="e">
        <f t="shared" si="19"/>
        <v>#DIV/0!</v>
      </c>
      <c r="D68" s="203">
        <v>0</v>
      </c>
      <c r="E68" s="205" t="e">
        <f t="shared" si="18"/>
        <v>#DIV/0!</v>
      </c>
      <c r="G68" s="197"/>
      <c r="H68" s="197"/>
      <c r="I68" s="197"/>
      <c r="J68" s="197"/>
      <c r="K68" s="198"/>
      <c r="L68" s="198"/>
      <c r="M68" s="4"/>
    </row>
    <row r="69" spans="1:14" s="201" customFormat="1" x14ac:dyDescent="0.2">
      <c r="A69" s="202" t="s">
        <v>395</v>
      </c>
      <c r="B69" s="203">
        <v>0</v>
      </c>
      <c r="C69" s="204" t="e">
        <f t="shared" si="19"/>
        <v>#DIV/0!</v>
      </c>
      <c r="D69" s="203">
        <v>0</v>
      </c>
      <c r="E69" s="205" t="e">
        <f t="shared" si="18"/>
        <v>#DIV/0!</v>
      </c>
      <c r="G69" s="197"/>
      <c r="H69" s="197"/>
      <c r="I69" s="197"/>
      <c r="J69" s="197"/>
      <c r="K69" s="198"/>
      <c r="L69" s="198"/>
      <c r="M69" s="4"/>
    </row>
    <row r="70" spans="1:14" s="201" customFormat="1" x14ac:dyDescent="0.2">
      <c r="A70" s="202" t="s">
        <v>395</v>
      </c>
      <c r="B70" s="203">
        <v>0</v>
      </c>
      <c r="C70" s="204" t="e">
        <f t="shared" si="19"/>
        <v>#DIV/0!</v>
      </c>
      <c r="D70" s="203">
        <v>0</v>
      </c>
      <c r="E70" s="205" t="e">
        <f t="shared" si="18"/>
        <v>#DIV/0!</v>
      </c>
      <c r="G70" s="197"/>
      <c r="H70" s="197"/>
      <c r="I70" s="197"/>
      <c r="J70" s="197"/>
      <c r="K70" s="198"/>
      <c r="L70" s="198"/>
      <c r="M70" s="4"/>
    </row>
    <row r="71" spans="1:14" s="201" customFormat="1" x14ac:dyDescent="0.2">
      <c r="A71" s="202" t="s">
        <v>395</v>
      </c>
      <c r="B71" s="203">
        <v>0</v>
      </c>
      <c r="C71" s="204" t="e">
        <f t="shared" si="19"/>
        <v>#DIV/0!</v>
      </c>
      <c r="D71" s="203">
        <v>0</v>
      </c>
      <c r="E71" s="205" t="e">
        <f t="shared" si="18"/>
        <v>#DIV/0!</v>
      </c>
      <c r="G71" s="197"/>
      <c r="H71" s="197"/>
      <c r="I71" s="197"/>
      <c r="J71" s="197"/>
      <c r="K71" s="198"/>
      <c r="L71" s="198"/>
      <c r="M71" s="4"/>
    </row>
    <row r="72" spans="1:14" s="201" customFormat="1" x14ac:dyDescent="0.2">
      <c r="A72" s="202" t="s">
        <v>395</v>
      </c>
      <c r="B72" s="203">
        <v>0</v>
      </c>
      <c r="C72" s="204" t="e">
        <f t="shared" si="19"/>
        <v>#DIV/0!</v>
      </c>
      <c r="D72" s="203">
        <v>0</v>
      </c>
      <c r="E72" s="205" t="e">
        <f t="shared" si="18"/>
        <v>#DIV/0!</v>
      </c>
      <c r="G72" s="197"/>
      <c r="H72" s="197"/>
      <c r="I72" s="197"/>
      <c r="J72" s="197"/>
      <c r="K72" s="198"/>
      <c r="L72" s="198"/>
      <c r="M72" s="4"/>
    </row>
    <row r="73" spans="1:14" s="201" customFormat="1" x14ac:dyDescent="0.2">
      <c r="A73" s="206" t="s">
        <v>55</v>
      </c>
      <c r="B73" s="207">
        <f>SUM(B42:B72)</f>
        <v>0</v>
      </c>
      <c r="C73" s="208" t="e">
        <f>SUM(C42:C72)</f>
        <v>#DIV/0!</v>
      </c>
      <c r="D73" s="207"/>
      <c r="E73" s="207" t="e">
        <f>SUM(E42:E72)</f>
        <v>#DIV/0!</v>
      </c>
      <c r="G73" s="209"/>
      <c r="H73" s="209"/>
      <c r="I73" s="209"/>
      <c r="J73" s="209"/>
      <c r="K73" s="177"/>
      <c r="L73" s="177"/>
      <c r="M73" s="4"/>
    </row>
    <row r="74" spans="1:14" s="201" customFormat="1" x14ac:dyDescent="0.2">
      <c r="A74" s="196"/>
      <c r="B74" s="209"/>
      <c r="C74" s="209"/>
      <c r="D74" s="209"/>
      <c r="E74" s="209"/>
      <c r="F74" s="209"/>
      <c r="G74" s="209"/>
      <c r="H74" s="209"/>
      <c r="I74" s="209"/>
      <c r="J74" s="209"/>
      <c r="K74" s="177"/>
      <c r="L74" s="177"/>
      <c r="M74" s="4"/>
    </row>
    <row r="75" spans="1:14" s="201" customFormat="1" ht="12" x14ac:dyDescent="0.2">
      <c r="A75" s="210"/>
      <c r="B75" s="211"/>
      <c r="C75" s="211"/>
      <c r="D75" s="211"/>
      <c r="E75" s="211"/>
      <c r="F75" s="211"/>
      <c r="G75" s="211"/>
      <c r="H75" s="211"/>
      <c r="I75" s="211"/>
      <c r="J75" s="211"/>
      <c r="K75" s="211"/>
      <c r="L75" s="212"/>
    </row>
    <row r="76" spans="1:14" s="201" customFormat="1" ht="12" x14ac:dyDescent="0.2">
      <c r="A76" s="482" t="s">
        <v>396</v>
      </c>
      <c r="B76" s="477" t="s">
        <v>378</v>
      </c>
      <c r="C76" s="478"/>
      <c r="D76" s="478"/>
      <c r="E76" s="478"/>
      <c r="F76" s="478"/>
      <c r="G76" s="478"/>
      <c r="H76" s="478"/>
      <c r="I76" s="478"/>
      <c r="J76" s="478"/>
      <c r="K76" s="478"/>
      <c r="L76" s="478"/>
    </row>
    <row r="77" spans="1:14" s="201" customFormat="1" ht="12" x14ac:dyDescent="0.2">
      <c r="A77" s="482"/>
      <c r="B77" s="213">
        <v>1</v>
      </c>
      <c r="C77" s="213">
        <f>B77+1</f>
        <v>2</v>
      </c>
      <c r="D77" s="213">
        <f t="shared" ref="D77:G77" si="20">C77+1</f>
        <v>3</v>
      </c>
      <c r="E77" s="213">
        <f t="shared" si="20"/>
        <v>4</v>
      </c>
      <c r="F77" s="213">
        <f t="shared" si="20"/>
        <v>5</v>
      </c>
      <c r="G77" s="213">
        <f t="shared" si="20"/>
        <v>6</v>
      </c>
      <c r="H77" s="213">
        <f t="shared" ref="H77" si="21">G77+1</f>
        <v>7</v>
      </c>
      <c r="I77" s="213">
        <f t="shared" ref="I77" si="22">H77+1</f>
        <v>8</v>
      </c>
      <c r="J77" s="213">
        <f t="shared" ref="J77" si="23">I77+1</f>
        <v>9</v>
      </c>
      <c r="K77" s="213">
        <f t="shared" ref="K77:L77" si="24">J77+1</f>
        <v>10</v>
      </c>
      <c r="L77" s="213">
        <f t="shared" si="24"/>
        <v>11</v>
      </c>
    </row>
    <row r="78" spans="1:14" s="201" customFormat="1" ht="15" x14ac:dyDescent="0.2">
      <c r="A78" s="214" t="s">
        <v>386</v>
      </c>
      <c r="B78" s="215">
        <f t="shared" ref="B78:K78" si="25">C15</f>
        <v>0</v>
      </c>
      <c r="C78" s="215">
        <f t="shared" si="25"/>
        <v>0</v>
      </c>
      <c r="D78" s="215">
        <f t="shared" si="25"/>
        <v>0</v>
      </c>
      <c r="E78" s="215">
        <f t="shared" si="25"/>
        <v>0</v>
      </c>
      <c r="F78" s="215">
        <f t="shared" si="25"/>
        <v>0</v>
      </c>
      <c r="G78" s="215">
        <f t="shared" si="25"/>
        <v>0</v>
      </c>
      <c r="H78" s="215">
        <f t="shared" si="25"/>
        <v>0</v>
      </c>
      <c r="I78" s="215">
        <f t="shared" si="25"/>
        <v>0</v>
      </c>
      <c r="J78" s="215">
        <f t="shared" si="25"/>
        <v>0</v>
      </c>
      <c r="K78" s="215">
        <f t="shared" si="25"/>
        <v>0</v>
      </c>
      <c r="L78" s="215">
        <f>M8-M14</f>
        <v>0</v>
      </c>
      <c r="M78" s="300"/>
    </row>
    <row r="79" spans="1:14" s="201" customFormat="1" x14ac:dyDescent="0.2">
      <c r="A79" s="214" t="s">
        <v>397</v>
      </c>
      <c r="B79" s="215"/>
      <c r="C79" s="215"/>
      <c r="D79" s="215"/>
      <c r="E79" s="215"/>
      <c r="F79" s="215"/>
      <c r="G79" s="215"/>
      <c r="H79" s="215"/>
      <c r="I79" s="215"/>
      <c r="J79" s="215"/>
      <c r="K79" s="215"/>
      <c r="L79" s="309">
        <f>IF(M8-M14&gt;0,NPV(4%,B86:K86,B90:K90,B94:K94,B98:K98),0)</f>
        <v>0</v>
      </c>
      <c r="M79" s="230"/>
      <c r="N79" s="4"/>
    </row>
    <row r="80" spans="1:14" s="201" customFormat="1" x14ac:dyDescent="0.2">
      <c r="A80" s="206" t="s">
        <v>398</v>
      </c>
      <c r="B80" s="207">
        <f>SUM(B78:B79)</f>
        <v>0</v>
      </c>
      <c r="C80" s="207">
        <f>SUM(C78:C79)</f>
        <v>0</v>
      </c>
      <c r="D80" s="207">
        <f>SUM(D78:D79)</f>
        <v>0</v>
      </c>
      <c r="E80" s="207">
        <f>SUM(E78:E79)</f>
        <v>0</v>
      </c>
      <c r="F80" s="207">
        <f>SUM(F78:F79)</f>
        <v>0</v>
      </c>
      <c r="G80" s="207">
        <f t="shared" ref="G80:K80" si="26">SUM(G78:G79)</f>
        <v>0</v>
      </c>
      <c r="H80" s="207">
        <f t="shared" si="26"/>
        <v>0</v>
      </c>
      <c r="I80" s="207">
        <f t="shared" si="26"/>
        <v>0</v>
      </c>
      <c r="J80" s="207">
        <f t="shared" si="26"/>
        <v>0</v>
      </c>
      <c r="K80" s="207">
        <f t="shared" si="26"/>
        <v>0</v>
      </c>
      <c r="L80" s="207">
        <f>SUM(L78:L79)</f>
        <v>0</v>
      </c>
      <c r="M80" s="231"/>
      <c r="N80" s="4"/>
    </row>
    <row r="83" spans="1:26" s="232" customFormat="1" x14ac:dyDescent="0.2">
      <c r="A83" s="176"/>
      <c r="B83" s="216" t="e">
        <f>IF($E$73-$L$77&gt;0,$E$73-$L$77,0)</f>
        <v>#DIV/0!</v>
      </c>
      <c r="C83" s="475" t="s">
        <v>399</v>
      </c>
      <c r="D83" s="475"/>
      <c r="E83" s="475"/>
      <c r="F83" s="475"/>
      <c r="G83" s="212"/>
      <c r="H83" s="212"/>
      <c r="I83" s="212"/>
      <c r="J83" s="212"/>
      <c r="K83" s="212"/>
      <c r="L83" s="212"/>
      <c r="M83" s="307"/>
      <c r="N83" s="201"/>
      <c r="O83" s="201"/>
      <c r="P83" s="201"/>
      <c r="Q83" s="201"/>
      <c r="R83" s="201"/>
      <c r="S83" s="201"/>
      <c r="T83" s="201"/>
      <c r="U83" s="201"/>
      <c r="V83" s="201"/>
      <c r="W83" s="201"/>
      <c r="X83" s="201"/>
      <c r="Y83" s="201"/>
      <c r="Z83" s="201"/>
    </row>
    <row r="84" spans="1:26" s="232" customFormat="1" x14ac:dyDescent="0.2">
      <c r="A84" s="176"/>
      <c r="B84" s="476" t="s">
        <v>400</v>
      </c>
      <c r="C84" s="476"/>
      <c r="D84" s="476"/>
      <c r="E84" s="476"/>
      <c r="F84" s="476"/>
      <c r="G84" s="476"/>
      <c r="H84" s="476"/>
      <c r="I84" s="476"/>
      <c r="J84" s="476"/>
      <c r="K84" s="476"/>
      <c r="L84" s="212"/>
    </row>
    <row r="85" spans="1:26" s="232" customFormat="1" x14ac:dyDescent="0.2">
      <c r="A85" s="217" t="s">
        <v>401</v>
      </c>
      <c r="B85" s="213" t="e">
        <f>IF(B83&gt;0,1,0)</f>
        <v>#DIV/0!</v>
      </c>
      <c r="C85" s="218" t="e">
        <f t="shared" ref="C85:K85" si="27">IF(B85&gt;0,IF(AND(0&lt;B85,B85&lt;$B$83),B85+1,0),0)</f>
        <v>#DIV/0!</v>
      </c>
      <c r="D85" s="219" t="e">
        <f t="shared" si="27"/>
        <v>#DIV/0!</v>
      </c>
      <c r="E85" s="219" t="e">
        <f t="shared" si="27"/>
        <v>#DIV/0!</v>
      </c>
      <c r="F85" s="219" t="e">
        <f t="shared" si="27"/>
        <v>#DIV/0!</v>
      </c>
      <c r="G85" s="219" t="e">
        <f t="shared" si="27"/>
        <v>#DIV/0!</v>
      </c>
      <c r="H85" s="219" t="e">
        <f t="shared" si="27"/>
        <v>#DIV/0!</v>
      </c>
      <c r="I85" s="219" t="e">
        <f t="shared" si="27"/>
        <v>#DIV/0!</v>
      </c>
      <c r="J85" s="219" t="e">
        <f t="shared" si="27"/>
        <v>#DIV/0!</v>
      </c>
      <c r="K85" s="219" t="e">
        <f t="shared" si="27"/>
        <v>#DIV/0!</v>
      </c>
      <c r="L85" s="212"/>
    </row>
    <row r="86" spans="1:26" s="232" customFormat="1" x14ac:dyDescent="0.2">
      <c r="A86" s="217" t="s">
        <v>386</v>
      </c>
      <c r="B86" s="215" t="e">
        <f t="shared" ref="B86:K86" si="28">N(AND(B85&gt;0,$L$78&gt;0)*$L$78)</f>
        <v>#DIV/0!</v>
      </c>
      <c r="C86" s="215" t="e">
        <f t="shared" si="28"/>
        <v>#DIV/0!</v>
      </c>
      <c r="D86" s="215" t="e">
        <f t="shared" si="28"/>
        <v>#DIV/0!</v>
      </c>
      <c r="E86" s="215" t="e">
        <f t="shared" si="28"/>
        <v>#DIV/0!</v>
      </c>
      <c r="F86" s="215" t="e">
        <f t="shared" si="28"/>
        <v>#DIV/0!</v>
      </c>
      <c r="G86" s="215" t="e">
        <f t="shared" si="28"/>
        <v>#DIV/0!</v>
      </c>
      <c r="H86" s="215" t="e">
        <f t="shared" si="28"/>
        <v>#DIV/0!</v>
      </c>
      <c r="I86" s="215" t="e">
        <f t="shared" si="28"/>
        <v>#DIV/0!</v>
      </c>
      <c r="J86" s="215" t="e">
        <f t="shared" si="28"/>
        <v>#DIV/0!</v>
      </c>
      <c r="K86" s="215" t="e">
        <f t="shared" si="28"/>
        <v>#DIV/0!</v>
      </c>
      <c r="L86" s="212"/>
    </row>
    <row r="87" spans="1:26" s="232" customFormat="1" x14ac:dyDescent="0.2">
      <c r="A87" s="220"/>
      <c r="B87" s="177"/>
      <c r="C87" s="195"/>
      <c r="D87" s="177"/>
      <c r="E87" s="177"/>
      <c r="F87" s="177"/>
      <c r="G87" s="177"/>
      <c r="H87" s="177"/>
      <c r="I87" s="177"/>
      <c r="J87" s="177"/>
      <c r="K87" s="177"/>
      <c r="L87" s="177"/>
      <c r="M87" s="4"/>
    </row>
    <row r="88" spans="1:26" s="232" customFormat="1" x14ac:dyDescent="0.2">
      <c r="A88" s="220"/>
      <c r="B88" s="476" t="s">
        <v>402</v>
      </c>
      <c r="C88" s="476"/>
      <c r="D88" s="476"/>
      <c r="E88" s="476"/>
      <c r="F88" s="476"/>
      <c r="G88" s="476"/>
      <c r="H88" s="476"/>
      <c r="I88" s="476"/>
      <c r="J88" s="476"/>
      <c r="K88" s="476"/>
      <c r="L88" s="212"/>
    </row>
    <row r="89" spans="1:26" s="232" customFormat="1" x14ac:dyDescent="0.2">
      <c r="A89" s="217" t="s">
        <v>401</v>
      </c>
      <c r="B89" s="219" t="e">
        <f>IF(K85&gt;0,IF(AND(0&lt;K85,K85&lt;$B$83),K85+1,0),0)</f>
        <v>#DIV/0!</v>
      </c>
      <c r="C89" s="219" t="e">
        <f t="shared" ref="C89:K89" si="29">IF(B89&gt;0,IF(AND(0&lt;B89,B89&lt;$B$83),B89+1,0),0)</f>
        <v>#DIV/0!</v>
      </c>
      <c r="D89" s="219" t="e">
        <f t="shared" si="29"/>
        <v>#DIV/0!</v>
      </c>
      <c r="E89" s="219" t="e">
        <f t="shared" si="29"/>
        <v>#DIV/0!</v>
      </c>
      <c r="F89" s="219" t="e">
        <f t="shared" si="29"/>
        <v>#DIV/0!</v>
      </c>
      <c r="G89" s="219" t="e">
        <f t="shared" si="29"/>
        <v>#DIV/0!</v>
      </c>
      <c r="H89" s="219" t="e">
        <f t="shared" si="29"/>
        <v>#DIV/0!</v>
      </c>
      <c r="I89" s="219" t="e">
        <f t="shared" si="29"/>
        <v>#DIV/0!</v>
      </c>
      <c r="J89" s="219" t="e">
        <f t="shared" si="29"/>
        <v>#DIV/0!</v>
      </c>
      <c r="K89" s="219" t="e">
        <f t="shared" si="29"/>
        <v>#DIV/0!</v>
      </c>
      <c r="L89" s="212"/>
    </row>
    <row r="90" spans="1:26" s="232" customFormat="1" x14ac:dyDescent="0.2">
      <c r="A90" s="217" t="s">
        <v>386</v>
      </c>
      <c r="B90" s="215" t="e">
        <f>N(AND(B89&gt;0,$L$78&gt;0)*$L$78)</f>
        <v>#DIV/0!</v>
      </c>
      <c r="C90" s="215" t="e">
        <f t="shared" ref="C90:K90" si="30">N(AND(C89&gt;0,$L$78&gt;0)*$L$78)</f>
        <v>#DIV/0!</v>
      </c>
      <c r="D90" s="215" t="e">
        <f t="shared" si="30"/>
        <v>#DIV/0!</v>
      </c>
      <c r="E90" s="215" t="e">
        <f>N(AND(E89&gt;0,$L$78&gt;0)*$L$78)</f>
        <v>#DIV/0!</v>
      </c>
      <c r="F90" s="215" t="e">
        <f t="shared" si="30"/>
        <v>#DIV/0!</v>
      </c>
      <c r="G90" s="215" t="e">
        <f t="shared" si="30"/>
        <v>#DIV/0!</v>
      </c>
      <c r="H90" s="215" t="e">
        <f t="shared" si="30"/>
        <v>#DIV/0!</v>
      </c>
      <c r="I90" s="215" t="e">
        <f t="shared" si="30"/>
        <v>#DIV/0!</v>
      </c>
      <c r="J90" s="215" t="e">
        <f t="shared" si="30"/>
        <v>#DIV/0!</v>
      </c>
      <c r="K90" s="215" t="e">
        <f t="shared" si="30"/>
        <v>#DIV/0!</v>
      </c>
      <c r="L90" s="212"/>
    </row>
    <row r="91" spans="1:26" s="232" customFormat="1" x14ac:dyDescent="0.2">
      <c r="A91" s="220"/>
      <c r="B91" s="177"/>
      <c r="C91" s="195"/>
      <c r="D91" s="177"/>
      <c r="E91" s="177"/>
      <c r="F91" s="177"/>
      <c r="G91" s="177"/>
      <c r="H91" s="177"/>
      <c r="I91" s="177"/>
      <c r="J91" s="177"/>
      <c r="K91" s="177"/>
      <c r="L91" s="177"/>
      <c r="M91" s="4"/>
    </row>
    <row r="92" spans="1:26" s="232" customFormat="1" x14ac:dyDescent="0.2">
      <c r="A92" s="220"/>
      <c r="B92" s="476" t="s">
        <v>402</v>
      </c>
      <c r="C92" s="476"/>
      <c r="D92" s="476"/>
      <c r="E92" s="476"/>
      <c r="F92" s="476"/>
      <c r="G92" s="476"/>
      <c r="H92" s="476"/>
      <c r="I92" s="476"/>
      <c r="J92" s="476"/>
      <c r="K92" s="476"/>
      <c r="L92" s="177"/>
      <c r="M92" s="4"/>
    </row>
    <row r="93" spans="1:26" s="232" customFormat="1" x14ac:dyDescent="0.2">
      <c r="A93" s="217" t="s">
        <v>401</v>
      </c>
      <c r="B93" s="219" t="e">
        <f>IF(K89&gt;0,IF(AND(0&lt;K89,K89&lt;$B$83),K89+1,0),0)</f>
        <v>#DIV/0!</v>
      </c>
      <c r="C93" s="219" t="e">
        <f>IF(B93&gt;0,IF(AND(0&lt;B93,B93&lt;$B$83),B93+1,0),0)</f>
        <v>#DIV/0!</v>
      </c>
      <c r="D93" s="219" t="e">
        <f>IF(C93&gt;0,IF(AND(0&lt;C93,C93&lt;$B$83),C93+1,0),0)</f>
        <v>#DIV/0!</v>
      </c>
      <c r="E93" s="219" t="e">
        <f>IF(D93&gt;0,IF(AND(0&lt;D93,D93&lt;$B$83),D93+1,0),0)</f>
        <v>#DIV/0!</v>
      </c>
      <c r="F93" s="219" t="e">
        <f>IF(E93&gt;0,IF(AND(0&lt;E93,E93&lt;$B$83),E93+1,0),0)</f>
        <v>#DIV/0!</v>
      </c>
      <c r="G93" s="219" t="e">
        <f>IF(F93&gt;0,IF(AND(0&lt;F93,F93&lt;$B$83),F93+1,0),0)</f>
        <v>#DIV/0!</v>
      </c>
      <c r="H93" s="219" t="e">
        <f t="shared" ref="H93:K93" si="31">IF(G93&gt;0,IF(AND(0&lt;G93,G93&lt;$B$83),G93+1,0),0)</f>
        <v>#DIV/0!</v>
      </c>
      <c r="I93" s="219" t="e">
        <f t="shared" si="31"/>
        <v>#DIV/0!</v>
      </c>
      <c r="J93" s="219" t="e">
        <f t="shared" si="31"/>
        <v>#DIV/0!</v>
      </c>
      <c r="K93" s="219" t="e">
        <f t="shared" si="31"/>
        <v>#DIV/0!</v>
      </c>
      <c r="L93" s="212"/>
    </row>
    <row r="94" spans="1:26" s="232" customFormat="1" x14ac:dyDescent="0.2">
      <c r="A94" s="217" t="s">
        <v>386</v>
      </c>
      <c r="B94" s="215" t="e">
        <f>N(AND(B93&gt;0,$L$78&gt;0)*$L$78)</f>
        <v>#DIV/0!</v>
      </c>
      <c r="C94" s="215" t="e">
        <f t="shared" ref="C94:K94" si="32">N(AND(C93&gt;0,$L$78&gt;0)*$L$78)</f>
        <v>#DIV/0!</v>
      </c>
      <c r="D94" s="215" t="e">
        <f t="shared" si="32"/>
        <v>#DIV/0!</v>
      </c>
      <c r="E94" s="215" t="e">
        <f t="shared" si="32"/>
        <v>#DIV/0!</v>
      </c>
      <c r="F94" s="215" t="e">
        <f t="shared" si="32"/>
        <v>#DIV/0!</v>
      </c>
      <c r="G94" s="215" t="e">
        <f t="shared" si="32"/>
        <v>#DIV/0!</v>
      </c>
      <c r="H94" s="215" t="e">
        <f t="shared" si="32"/>
        <v>#DIV/0!</v>
      </c>
      <c r="I94" s="215" t="e">
        <f t="shared" si="32"/>
        <v>#DIV/0!</v>
      </c>
      <c r="J94" s="215" t="e">
        <f t="shared" si="32"/>
        <v>#DIV/0!</v>
      </c>
      <c r="K94" s="215" t="e">
        <f t="shared" si="32"/>
        <v>#DIV/0!</v>
      </c>
      <c r="L94" s="212"/>
    </row>
    <row r="95" spans="1:26" s="232" customFormat="1" x14ac:dyDescent="0.2">
      <c r="A95" s="220"/>
      <c r="B95" s="177"/>
      <c r="C95" s="195"/>
      <c r="D95" s="177"/>
      <c r="E95" s="177"/>
      <c r="F95" s="177"/>
      <c r="G95" s="177"/>
      <c r="H95" s="177"/>
      <c r="I95" s="177"/>
      <c r="J95" s="177"/>
      <c r="K95" s="177"/>
      <c r="L95" s="177"/>
      <c r="M95" s="4"/>
    </row>
    <row r="96" spans="1:26" s="232" customFormat="1" x14ac:dyDescent="0.2">
      <c r="A96" s="220"/>
      <c r="B96" s="476" t="s">
        <v>402</v>
      </c>
      <c r="C96" s="476"/>
      <c r="D96" s="476"/>
      <c r="E96" s="476"/>
      <c r="F96" s="476"/>
      <c r="G96" s="476"/>
      <c r="H96" s="476"/>
      <c r="I96" s="476"/>
      <c r="J96" s="476"/>
      <c r="K96" s="476"/>
      <c r="L96" s="177"/>
      <c r="M96" s="4"/>
    </row>
    <row r="97" spans="1:13" s="232" customFormat="1" x14ac:dyDescent="0.2">
      <c r="A97" s="217" t="s">
        <v>401</v>
      </c>
      <c r="B97" s="219" t="e">
        <f>IF(K93&gt;0,IF(AND(0&lt;K93,K93&lt;$B$83),K93+1,0),0)</f>
        <v>#DIV/0!</v>
      </c>
      <c r="C97" s="219" t="e">
        <f t="shared" ref="C97:K97" si="33">IF(B97&gt;0,IF(AND(0&lt;B97,B97&lt;$B$83),B97+1,0),0)</f>
        <v>#DIV/0!</v>
      </c>
      <c r="D97" s="219" t="e">
        <f t="shared" si="33"/>
        <v>#DIV/0!</v>
      </c>
      <c r="E97" s="219" t="e">
        <f t="shared" si="33"/>
        <v>#DIV/0!</v>
      </c>
      <c r="F97" s="219" t="e">
        <f t="shared" si="33"/>
        <v>#DIV/0!</v>
      </c>
      <c r="G97" s="219" t="e">
        <f t="shared" si="33"/>
        <v>#DIV/0!</v>
      </c>
      <c r="H97" s="219" t="e">
        <f t="shared" si="33"/>
        <v>#DIV/0!</v>
      </c>
      <c r="I97" s="219" t="e">
        <f t="shared" si="33"/>
        <v>#DIV/0!</v>
      </c>
      <c r="J97" s="219" t="e">
        <f t="shared" si="33"/>
        <v>#DIV/0!</v>
      </c>
      <c r="K97" s="219" t="e">
        <f t="shared" si="33"/>
        <v>#DIV/0!</v>
      </c>
      <c r="L97" s="177"/>
      <c r="M97" s="4"/>
    </row>
    <row r="98" spans="1:13" s="232" customFormat="1" x14ac:dyDescent="0.2">
      <c r="A98" s="217" t="s">
        <v>386</v>
      </c>
      <c r="B98" s="215" t="e">
        <f>N(AND(B97&gt;0,$L$78&gt;0)*$L$78)</f>
        <v>#DIV/0!</v>
      </c>
      <c r="C98" s="215" t="e">
        <f t="shared" ref="C98:K98" si="34">N(AND(C97&gt;0,$L$78&gt;0)*$L$78)</f>
        <v>#DIV/0!</v>
      </c>
      <c r="D98" s="215" t="e">
        <f t="shared" si="34"/>
        <v>#DIV/0!</v>
      </c>
      <c r="E98" s="215" t="e">
        <f t="shared" si="34"/>
        <v>#DIV/0!</v>
      </c>
      <c r="F98" s="215" t="e">
        <f t="shared" si="34"/>
        <v>#DIV/0!</v>
      </c>
      <c r="G98" s="215" t="e">
        <f t="shared" si="34"/>
        <v>#DIV/0!</v>
      </c>
      <c r="H98" s="215" t="e">
        <f t="shared" si="34"/>
        <v>#DIV/0!</v>
      </c>
      <c r="I98" s="215" t="e">
        <f t="shared" si="34"/>
        <v>#DIV/0!</v>
      </c>
      <c r="J98" s="215" t="e">
        <f t="shared" si="34"/>
        <v>#DIV/0!</v>
      </c>
      <c r="K98" s="215" t="e">
        <f t="shared" si="34"/>
        <v>#DIV/0!</v>
      </c>
      <c r="L98" s="177"/>
      <c r="M98" s="4"/>
    </row>
    <row r="99" spans="1:13" s="232" customFormat="1" x14ac:dyDescent="0.2">
      <c r="A99" s="176"/>
      <c r="B99" s="177"/>
      <c r="C99" s="195"/>
      <c r="D99" s="177"/>
      <c r="E99" s="177"/>
      <c r="F99" s="177"/>
      <c r="G99" s="177"/>
      <c r="H99" s="177"/>
      <c r="I99" s="177"/>
      <c r="J99" s="177"/>
      <c r="K99" s="177"/>
      <c r="L99" s="177"/>
      <c r="M99" s="4"/>
    </row>
    <row r="100" spans="1:13" s="232" customFormat="1" x14ac:dyDescent="0.2">
      <c r="A100" s="176"/>
      <c r="B100" s="177"/>
      <c r="C100" s="195"/>
      <c r="D100" s="177"/>
      <c r="E100" s="177"/>
      <c r="F100" s="177"/>
      <c r="G100" s="177"/>
      <c r="H100" s="177"/>
      <c r="I100" s="177"/>
      <c r="J100" s="177"/>
      <c r="K100" s="177"/>
      <c r="L100" s="177"/>
      <c r="M100" s="4"/>
    </row>
    <row r="101" spans="1:13" s="232" customFormat="1" x14ac:dyDescent="0.2">
      <c r="A101" s="176"/>
      <c r="B101" s="177"/>
      <c r="C101" s="195"/>
      <c r="D101" s="177"/>
      <c r="E101" s="177"/>
      <c r="F101" s="177"/>
      <c r="G101" s="177"/>
      <c r="H101" s="177"/>
      <c r="I101" s="177"/>
      <c r="J101" s="177"/>
      <c r="K101" s="177"/>
      <c r="L101" s="177"/>
      <c r="M101" s="4"/>
    </row>
    <row r="102" spans="1:13" s="232" customFormat="1" x14ac:dyDescent="0.2">
      <c r="A102" s="176"/>
      <c r="B102" s="177"/>
      <c r="C102" s="195"/>
      <c r="D102" s="177"/>
      <c r="E102" s="177"/>
      <c r="F102" s="177"/>
      <c r="G102" s="177"/>
      <c r="H102" s="177"/>
      <c r="I102" s="177"/>
      <c r="J102" s="177"/>
      <c r="K102" s="177"/>
      <c r="L102" s="177"/>
      <c r="M102" s="4"/>
    </row>
    <row r="103" spans="1:13" s="232" customFormat="1" x14ac:dyDescent="0.2">
      <c r="A103" s="176"/>
      <c r="B103" s="177"/>
      <c r="C103" s="195"/>
      <c r="D103" s="177"/>
      <c r="E103" s="177"/>
      <c r="F103" s="177"/>
      <c r="G103" s="177"/>
      <c r="H103" s="177"/>
      <c r="I103" s="177"/>
      <c r="J103" s="177"/>
      <c r="K103" s="177"/>
      <c r="L103" s="177"/>
      <c r="M103" s="4"/>
    </row>
    <row r="104" spans="1:13" s="232" customFormat="1" x14ac:dyDescent="0.2">
      <c r="A104" s="176"/>
      <c r="B104" s="177"/>
      <c r="C104" s="195"/>
      <c r="D104" s="177"/>
      <c r="E104" s="177"/>
      <c r="F104" s="177"/>
      <c r="G104" s="177"/>
      <c r="H104" s="177"/>
      <c r="I104" s="177"/>
      <c r="J104" s="177"/>
      <c r="K104" s="177"/>
      <c r="L104" s="177"/>
      <c r="M104" s="4"/>
    </row>
    <row r="105" spans="1:13" s="232" customFormat="1" x14ac:dyDescent="0.2">
      <c r="A105" s="176"/>
      <c r="B105" s="177"/>
      <c r="C105" s="195"/>
      <c r="D105" s="177"/>
      <c r="E105" s="177"/>
      <c r="F105" s="177"/>
      <c r="G105" s="177"/>
      <c r="H105" s="177"/>
      <c r="I105" s="177"/>
      <c r="J105" s="177"/>
      <c r="K105" s="177"/>
      <c r="L105" s="177"/>
      <c r="M105" s="4"/>
    </row>
    <row r="106" spans="1:13" s="232" customFormat="1" x14ac:dyDescent="0.2">
      <c r="A106" s="176"/>
      <c r="B106" s="177"/>
      <c r="C106" s="195"/>
      <c r="D106" s="177"/>
      <c r="E106" s="177"/>
      <c r="F106" s="177"/>
      <c r="G106" s="177"/>
      <c r="H106" s="177"/>
      <c r="I106" s="177"/>
      <c r="J106" s="177"/>
      <c r="K106" s="177"/>
      <c r="L106" s="177"/>
      <c r="M106" s="4"/>
    </row>
  </sheetData>
  <mergeCells count="12">
    <mergeCell ref="C6:M6"/>
    <mergeCell ref="B76:L76"/>
    <mergeCell ref="A1:H1"/>
    <mergeCell ref="A2:K2"/>
    <mergeCell ref="A39:L39"/>
    <mergeCell ref="A76:A77"/>
    <mergeCell ref="C23:M23"/>
    <mergeCell ref="C83:F83"/>
    <mergeCell ref="B84:K84"/>
    <mergeCell ref="B88:K88"/>
    <mergeCell ref="B92:K92"/>
    <mergeCell ref="B96:K96"/>
  </mergeCells>
  <conditionalFormatting sqref="D19:D21">
    <cfRule type="cellIs" dxfId="7" priority="4" operator="greaterThan">
      <formula>0.04</formula>
    </cfRule>
  </conditionalFormatting>
  <conditionalFormatting sqref="C18">
    <cfRule type="containsText" dxfId="6" priority="6" operator="containsText" text="&gt;0">
      <formula>NOT(ISERROR(SEARCH("&gt;0",C18)))</formula>
    </cfRule>
  </conditionalFormatting>
  <conditionalFormatting sqref="D18">
    <cfRule type="containsText" dxfId="5" priority="5" operator="containsText" text="&gt;0">
      <formula>NOT(ISERROR(SEARCH("&gt;0",D18)))</formula>
    </cfRule>
  </conditionalFormatting>
  <conditionalFormatting sqref="D37">
    <cfRule type="cellIs" dxfId="4" priority="1" operator="greaterThan">
      <formula>0.04</formula>
    </cfRule>
  </conditionalFormatting>
  <conditionalFormatting sqref="C36">
    <cfRule type="containsText" dxfId="3" priority="3" operator="containsText" text="&gt;0">
      <formula>NOT(ISERROR(SEARCH("&gt;0",C36)))</formula>
    </cfRule>
  </conditionalFormatting>
  <conditionalFormatting sqref="D36">
    <cfRule type="containsText" dxfId="2" priority="2" operator="containsText" text="&gt;0">
      <formula>NOT(ISERROR(SEARCH("&gt;0",D36)))</formula>
    </cfRule>
  </conditionalFormatting>
  <dataValidations count="1">
    <dataValidation type="list" allowBlank="1" showInputMessage="1" showErrorMessage="1" sqref="B4">
      <formula1>$AA$2:$AA$3</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78"/>
  <sheetViews>
    <sheetView tabSelected="1" workbookViewId="0">
      <selection activeCell="U63" sqref="U63"/>
    </sheetView>
  </sheetViews>
  <sheetFormatPr defaultColWidth="9.140625" defaultRowHeight="15" x14ac:dyDescent="0.2"/>
  <cols>
    <col min="1" max="1" width="6.140625" style="247" customWidth="1"/>
    <col min="2" max="2" width="45.85546875" style="248" customWidth="1"/>
    <col min="3" max="8" width="10.140625" style="150" customWidth="1"/>
    <col min="9" max="13" width="10.5703125" style="233" bestFit="1" customWidth="1"/>
    <col min="14" max="218" width="9.140625" style="233"/>
    <col min="219" max="219" width="6.140625" style="233" customWidth="1"/>
    <col min="220" max="220" width="79.5703125" style="233" customWidth="1"/>
    <col min="221" max="224" width="14.7109375" style="233" customWidth="1"/>
    <col min="225" max="474" width="9.140625" style="233"/>
    <col min="475" max="475" width="6.140625" style="233" customWidth="1"/>
    <col min="476" max="476" width="79.5703125" style="233" customWidth="1"/>
    <col min="477" max="480" width="14.7109375" style="233" customWidth="1"/>
    <col min="481" max="730" width="9.140625" style="233"/>
    <col min="731" max="731" width="6.140625" style="233" customWidth="1"/>
    <col min="732" max="732" width="79.5703125" style="233" customWidth="1"/>
    <col min="733" max="736" width="14.7109375" style="233" customWidth="1"/>
    <col min="737" max="986" width="9.140625" style="233"/>
    <col min="987" max="987" width="6.140625" style="233" customWidth="1"/>
    <col min="988" max="988" width="79.5703125" style="233" customWidth="1"/>
    <col min="989" max="992" width="14.7109375" style="233" customWidth="1"/>
    <col min="993" max="1242" width="9.140625" style="233"/>
    <col min="1243" max="1243" width="6.140625" style="233" customWidth="1"/>
    <col min="1244" max="1244" width="79.5703125" style="233" customWidth="1"/>
    <col min="1245" max="1248" width="14.7109375" style="233" customWidth="1"/>
    <col min="1249" max="1498" width="9.140625" style="233"/>
    <col min="1499" max="1499" width="6.140625" style="233" customWidth="1"/>
    <col min="1500" max="1500" width="79.5703125" style="233" customWidth="1"/>
    <col min="1501" max="1504" width="14.7109375" style="233" customWidth="1"/>
    <col min="1505" max="1754" width="9.140625" style="233"/>
    <col min="1755" max="1755" width="6.140625" style="233" customWidth="1"/>
    <col min="1756" max="1756" width="79.5703125" style="233" customWidth="1"/>
    <col min="1757" max="1760" width="14.7109375" style="233" customWidth="1"/>
    <col min="1761" max="2010" width="9.140625" style="233"/>
    <col min="2011" max="2011" width="6.140625" style="233" customWidth="1"/>
    <col min="2012" max="2012" width="79.5703125" style="233" customWidth="1"/>
    <col min="2013" max="2016" width="14.7109375" style="233" customWidth="1"/>
    <col min="2017" max="2266" width="9.140625" style="233"/>
    <col min="2267" max="2267" width="6.140625" style="233" customWidth="1"/>
    <col min="2268" max="2268" width="79.5703125" style="233" customWidth="1"/>
    <col min="2269" max="2272" width="14.7109375" style="233" customWidth="1"/>
    <col min="2273" max="2522" width="9.140625" style="233"/>
    <col min="2523" max="2523" width="6.140625" style="233" customWidth="1"/>
    <col min="2524" max="2524" width="79.5703125" style="233" customWidth="1"/>
    <col min="2525" max="2528" width="14.7109375" style="233" customWidth="1"/>
    <col min="2529" max="2778" width="9.140625" style="233"/>
    <col min="2779" max="2779" width="6.140625" style="233" customWidth="1"/>
    <col min="2780" max="2780" width="79.5703125" style="233" customWidth="1"/>
    <col min="2781" max="2784" width="14.7109375" style="233" customWidth="1"/>
    <col min="2785" max="3034" width="9.140625" style="233"/>
    <col min="3035" max="3035" width="6.140625" style="233" customWidth="1"/>
    <col min="3036" max="3036" width="79.5703125" style="233" customWidth="1"/>
    <col min="3037" max="3040" width="14.7109375" style="233" customWidth="1"/>
    <col min="3041" max="3290" width="9.140625" style="233"/>
    <col min="3291" max="3291" width="6.140625" style="233" customWidth="1"/>
    <col min="3292" max="3292" width="79.5703125" style="233" customWidth="1"/>
    <col min="3293" max="3296" width="14.7109375" style="233" customWidth="1"/>
    <col min="3297" max="3546" width="9.140625" style="233"/>
    <col min="3547" max="3547" width="6.140625" style="233" customWidth="1"/>
    <col min="3548" max="3548" width="79.5703125" style="233" customWidth="1"/>
    <col min="3549" max="3552" width="14.7109375" style="233" customWidth="1"/>
    <col min="3553" max="3802" width="9.140625" style="233"/>
    <col min="3803" max="3803" width="6.140625" style="233" customWidth="1"/>
    <col min="3804" max="3804" width="79.5703125" style="233" customWidth="1"/>
    <col min="3805" max="3808" width="14.7109375" style="233" customWidth="1"/>
    <col min="3809" max="4058" width="9.140625" style="233"/>
    <col min="4059" max="4059" width="6.140625" style="233" customWidth="1"/>
    <col min="4060" max="4060" width="79.5703125" style="233" customWidth="1"/>
    <col min="4061" max="4064" width="14.7109375" style="233" customWidth="1"/>
    <col min="4065" max="4314" width="9.140625" style="233"/>
    <col min="4315" max="4315" width="6.140625" style="233" customWidth="1"/>
    <col min="4316" max="4316" width="79.5703125" style="233" customWidth="1"/>
    <col min="4317" max="4320" width="14.7109375" style="233" customWidth="1"/>
    <col min="4321" max="4570" width="9.140625" style="233"/>
    <col min="4571" max="4571" width="6.140625" style="233" customWidth="1"/>
    <col min="4572" max="4572" width="79.5703125" style="233" customWidth="1"/>
    <col min="4573" max="4576" width="14.7109375" style="233" customWidth="1"/>
    <col min="4577" max="4826" width="9.140625" style="233"/>
    <col min="4827" max="4827" width="6.140625" style="233" customWidth="1"/>
    <col min="4828" max="4828" width="79.5703125" style="233" customWidth="1"/>
    <col min="4829" max="4832" width="14.7109375" style="233" customWidth="1"/>
    <col min="4833" max="5082" width="9.140625" style="233"/>
    <col min="5083" max="5083" width="6.140625" style="233" customWidth="1"/>
    <col min="5084" max="5084" width="79.5703125" style="233" customWidth="1"/>
    <col min="5085" max="5088" width="14.7109375" style="233" customWidth="1"/>
    <col min="5089" max="5338" width="9.140625" style="233"/>
    <col min="5339" max="5339" width="6.140625" style="233" customWidth="1"/>
    <col min="5340" max="5340" width="79.5703125" style="233" customWidth="1"/>
    <col min="5341" max="5344" width="14.7109375" style="233" customWidth="1"/>
    <col min="5345" max="5594" width="9.140625" style="233"/>
    <col min="5595" max="5595" width="6.140625" style="233" customWidth="1"/>
    <col min="5596" max="5596" width="79.5703125" style="233" customWidth="1"/>
    <col min="5597" max="5600" width="14.7109375" style="233" customWidth="1"/>
    <col min="5601" max="5850" width="9.140625" style="233"/>
    <col min="5851" max="5851" width="6.140625" style="233" customWidth="1"/>
    <col min="5852" max="5852" width="79.5703125" style="233" customWidth="1"/>
    <col min="5853" max="5856" width="14.7109375" style="233" customWidth="1"/>
    <col min="5857" max="6106" width="9.140625" style="233"/>
    <col min="6107" max="6107" width="6.140625" style="233" customWidth="1"/>
    <col min="6108" max="6108" width="79.5703125" style="233" customWidth="1"/>
    <col min="6109" max="6112" width="14.7109375" style="233" customWidth="1"/>
    <col min="6113" max="6362" width="9.140625" style="233"/>
    <col min="6363" max="6363" width="6.140625" style="233" customWidth="1"/>
    <col min="6364" max="6364" width="79.5703125" style="233" customWidth="1"/>
    <col min="6365" max="6368" width="14.7109375" style="233" customWidth="1"/>
    <col min="6369" max="6618" width="9.140625" style="233"/>
    <col min="6619" max="6619" width="6.140625" style="233" customWidth="1"/>
    <col min="6620" max="6620" width="79.5703125" style="233" customWidth="1"/>
    <col min="6621" max="6624" width="14.7109375" style="233" customWidth="1"/>
    <col min="6625" max="6874" width="9.140625" style="233"/>
    <col min="6875" max="6875" width="6.140625" style="233" customWidth="1"/>
    <col min="6876" max="6876" width="79.5703125" style="233" customWidth="1"/>
    <col min="6877" max="6880" width="14.7109375" style="233" customWidth="1"/>
    <col min="6881" max="7130" width="9.140625" style="233"/>
    <col min="7131" max="7131" width="6.140625" style="233" customWidth="1"/>
    <col min="7132" max="7132" width="79.5703125" style="233" customWidth="1"/>
    <col min="7133" max="7136" width="14.7109375" style="233" customWidth="1"/>
    <col min="7137" max="7386" width="9.140625" style="233"/>
    <col min="7387" max="7387" width="6.140625" style="233" customWidth="1"/>
    <col min="7388" max="7388" width="79.5703125" style="233" customWidth="1"/>
    <col min="7389" max="7392" width="14.7109375" style="233" customWidth="1"/>
    <col min="7393" max="7642" width="9.140625" style="233"/>
    <col min="7643" max="7643" width="6.140625" style="233" customWidth="1"/>
    <col min="7644" max="7644" width="79.5703125" style="233" customWidth="1"/>
    <col min="7645" max="7648" width="14.7109375" style="233" customWidth="1"/>
    <col min="7649" max="7898" width="9.140625" style="233"/>
    <col min="7899" max="7899" width="6.140625" style="233" customWidth="1"/>
    <col min="7900" max="7900" width="79.5703125" style="233" customWidth="1"/>
    <col min="7901" max="7904" width="14.7109375" style="233" customWidth="1"/>
    <col min="7905" max="8154" width="9.140625" style="233"/>
    <col min="8155" max="8155" width="6.140625" style="233" customWidth="1"/>
    <col min="8156" max="8156" width="79.5703125" style="233" customWidth="1"/>
    <col min="8157" max="8160" width="14.7109375" style="233" customWidth="1"/>
    <col min="8161" max="8410" width="9.140625" style="233"/>
    <col min="8411" max="8411" width="6.140625" style="233" customWidth="1"/>
    <col min="8412" max="8412" width="79.5703125" style="233" customWidth="1"/>
    <col min="8413" max="8416" width="14.7109375" style="233" customWidth="1"/>
    <col min="8417" max="8666" width="9.140625" style="233"/>
    <col min="8667" max="8667" width="6.140625" style="233" customWidth="1"/>
    <col min="8668" max="8668" width="79.5703125" style="233" customWidth="1"/>
    <col min="8669" max="8672" width="14.7109375" style="233" customWidth="1"/>
    <col min="8673" max="8922" width="9.140625" style="233"/>
    <col min="8923" max="8923" width="6.140625" style="233" customWidth="1"/>
    <col min="8924" max="8924" width="79.5703125" style="233" customWidth="1"/>
    <col min="8925" max="8928" width="14.7109375" style="233" customWidth="1"/>
    <col min="8929" max="9178" width="9.140625" style="233"/>
    <col min="9179" max="9179" width="6.140625" style="233" customWidth="1"/>
    <col min="9180" max="9180" width="79.5703125" style="233" customWidth="1"/>
    <col min="9181" max="9184" width="14.7109375" style="233" customWidth="1"/>
    <col min="9185" max="9434" width="9.140625" style="233"/>
    <col min="9435" max="9435" width="6.140625" style="233" customWidth="1"/>
    <col min="9436" max="9436" width="79.5703125" style="233" customWidth="1"/>
    <col min="9437" max="9440" width="14.7109375" style="233" customWidth="1"/>
    <col min="9441" max="9690" width="9.140625" style="233"/>
    <col min="9691" max="9691" width="6.140625" style="233" customWidth="1"/>
    <col min="9692" max="9692" width="79.5703125" style="233" customWidth="1"/>
    <col min="9693" max="9696" width="14.7109375" style="233" customWidth="1"/>
    <col min="9697" max="9946" width="9.140625" style="233"/>
    <col min="9947" max="9947" width="6.140625" style="233" customWidth="1"/>
    <col min="9948" max="9948" width="79.5703125" style="233" customWidth="1"/>
    <col min="9949" max="9952" width="14.7109375" style="233" customWidth="1"/>
    <col min="9953" max="10202" width="9.140625" style="233"/>
    <col min="10203" max="10203" width="6.140625" style="233" customWidth="1"/>
    <col min="10204" max="10204" width="79.5703125" style="233" customWidth="1"/>
    <col min="10205" max="10208" width="14.7109375" style="233" customWidth="1"/>
    <col min="10209" max="10458" width="9.140625" style="233"/>
    <col min="10459" max="10459" width="6.140625" style="233" customWidth="1"/>
    <col min="10460" max="10460" width="79.5703125" style="233" customWidth="1"/>
    <col min="10461" max="10464" width="14.7109375" style="233" customWidth="1"/>
    <col min="10465" max="10714" width="9.140625" style="233"/>
    <col min="10715" max="10715" width="6.140625" style="233" customWidth="1"/>
    <col min="10716" max="10716" width="79.5703125" style="233" customWidth="1"/>
    <col min="10717" max="10720" width="14.7109375" style="233" customWidth="1"/>
    <col min="10721" max="10970" width="9.140625" style="233"/>
    <col min="10971" max="10971" width="6.140625" style="233" customWidth="1"/>
    <col min="10972" max="10972" width="79.5703125" style="233" customWidth="1"/>
    <col min="10973" max="10976" width="14.7109375" style="233" customWidth="1"/>
    <col min="10977" max="11226" width="9.140625" style="233"/>
    <col min="11227" max="11227" width="6.140625" style="233" customWidth="1"/>
    <col min="11228" max="11228" width="79.5703125" style="233" customWidth="1"/>
    <col min="11229" max="11232" width="14.7109375" style="233" customWidth="1"/>
    <col min="11233" max="11482" width="9.140625" style="233"/>
    <col min="11483" max="11483" width="6.140625" style="233" customWidth="1"/>
    <col min="11484" max="11484" width="79.5703125" style="233" customWidth="1"/>
    <col min="11485" max="11488" width="14.7109375" style="233" customWidth="1"/>
    <col min="11489" max="11738" width="9.140625" style="233"/>
    <col min="11739" max="11739" width="6.140625" style="233" customWidth="1"/>
    <col min="11740" max="11740" width="79.5703125" style="233" customWidth="1"/>
    <col min="11741" max="11744" width="14.7109375" style="233" customWidth="1"/>
    <col min="11745" max="11994" width="9.140625" style="233"/>
    <col min="11995" max="11995" width="6.140625" style="233" customWidth="1"/>
    <col min="11996" max="11996" width="79.5703125" style="233" customWidth="1"/>
    <col min="11997" max="12000" width="14.7109375" style="233" customWidth="1"/>
    <col min="12001" max="12250" width="9.140625" style="233"/>
    <col min="12251" max="12251" width="6.140625" style="233" customWidth="1"/>
    <col min="12252" max="12252" width="79.5703125" style="233" customWidth="1"/>
    <col min="12253" max="12256" width="14.7109375" style="233" customWidth="1"/>
    <col min="12257" max="12506" width="9.140625" style="233"/>
    <col min="12507" max="12507" width="6.140625" style="233" customWidth="1"/>
    <col min="12508" max="12508" width="79.5703125" style="233" customWidth="1"/>
    <col min="12509" max="12512" width="14.7109375" style="233" customWidth="1"/>
    <col min="12513" max="12762" width="9.140625" style="233"/>
    <col min="12763" max="12763" width="6.140625" style="233" customWidth="1"/>
    <col min="12764" max="12764" width="79.5703125" style="233" customWidth="1"/>
    <col min="12765" max="12768" width="14.7109375" style="233" customWidth="1"/>
    <col min="12769" max="13018" width="9.140625" style="233"/>
    <col min="13019" max="13019" width="6.140625" style="233" customWidth="1"/>
    <col min="13020" max="13020" width="79.5703125" style="233" customWidth="1"/>
    <col min="13021" max="13024" width="14.7109375" style="233" customWidth="1"/>
    <col min="13025" max="13274" width="9.140625" style="233"/>
    <col min="13275" max="13275" width="6.140625" style="233" customWidth="1"/>
    <col min="13276" max="13276" width="79.5703125" style="233" customWidth="1"/>
    <col min="13277" max="13280" width="14.7109375" style="233" customWidth="1"/>
    <col min="13281" max="13530" width="9.140625" style="233"/>
    <col min="13531" max="13531" width="6.140625" style="233" customWidth="1"/>
    <col min="13532" max="13532" width="79.5703125" style="233" customWidth="1"/>
    <col min="13533" max="13536" width="14.7109375" style="233" customWidth="1"/>
    <col min="13537" max="13786" width="9.140625" style="233"/>
    <col min="13787" max="13787" width="6.140625" style="233" customWidth="1"/>
    <col min="13788" max="13788" width="79.5703125" style="233" customWidth="1"/>
    <col min="13789" max="13792" width="14.7109375" style="233" customWidth="1"/>
    <col min="13793" max="14042" width="9.140625" style="233"/>
    <col min="14043" max="14043" width="6.140625" style="233" customWidth="1"/>
    <col min="14044" max="14044" width="79.5703125" style="233" customWidth="1"/>
    <col min="14045" max="14048" width="14.7109375" style="233" customWidth="1"/>
    <col min="14049" max="14298" width="9.140625" style="233"/>
    <col min="14299" max="14299" width="6.140625" style="233" customWidth="1"/>
    <col min="14300" max="14300" width="79.5703125" style="233" customWidth="1"/>
    <col min="14301" max="14304" width="14.7109375" style="233" customWidth="1"/>
    <col min="14305" max="14554" width="9.140625" style="233"/>
    <col min="14555" max="14555" width="6.140625" style="233" customWidth="1"/>
    <col min="14556" max="14556" width="79.5703125" style="233" customWidth="1"/>
    <col min="14557" max="14560" width="14.7109375" style="233" customWidth="1"/>
    <col min="14561" max="14810" width="9.140625" style="233"/>
    <col min="14811" max="14811" width="6.140625" style="233" customWidth="1"/>
    <col min="14812" max="14812" width="79.5703125" style="233" customWidth="1"/>
    <col min="14813" max="14816" width="14.7109375" style="233" customWidth="1"/>
    <col min="14817" max="15066" width="9.140625" style="233"/>
    <col min="15067" max="15067" width="6.140625" style="233" customWidth="1"/>
    <col min="15068" max="15068" width="79.5703125" style="233" customWidth="1"/>
    <col min="15069" max="15072" width="14.7109375" style="233" customWidth="1"/>
    <col min="15073" max="15322" width="9.140625" style="233"/>
    <col min="15323" max="15323" width="6.140625" style="233" customWidth="1"/>
    <col min="15324" max="15324" width="79.5703125" style="233" customWidth="1"/>
    <col min="15325" max="15328" width="14.7109375" style="233" customWidth="1"/>
    <col min="15329" max="15578" width="9.140625" style="233"/>
    <col min="15579" max="15579" width="6.140625" style="233" customWidth="1"/>
    <col min="15580" max="15580" width="79.5703125" style="233" customWidth="1"/>
    <col min="15581" max="15584" width="14.7109375" style="233" customWidth="1"/>
    <col min="15585" max="15834" width="9.140625" style="233"/>
    <col min="15835" max="15835" width="6.140625" style="233" customWidth="1"/>
    <col min="15836" max="15836" width="79.5703125" style="233" customWidth="1"/>
    <col min="15837" max="15840" width="14.7109375" style="233" customWidth="1"/>
    <col min="15841" max="16090" width="9.140625" style="233"/>
    <col min="16091" max="16091" width="6.140625" style="233" customWidth="1"/>
    <col min="16092" max="16092" width="79.5703125" style="233" customWidth="1"/>
    <col min="16093" max="16096" width="14.7109375" style="233" customWidth="1"/>
    <col min="16097" max="16384" width="9.140625" style="233"/>
  </cols>
  <sheetData>
    <row r="1" spans="1:14" x14ac:dyDescent="0.2">
      <c r="A1" s="479" t="s">
        <v>404</v>
      </c>
      <c r="B1" s="479"/>
      <c r="C1" s="479"/>
      <c r="D1" s="479"/>
      <c r="E1" s="479"/>
      <c r="F1" s="479"/>
      <c r="G1" s="479"/>
      <c r="H1" s="479"/>
    </row>
    <row r="2" spans="1:14" s="234" customFormat="1" x14ac:dyDescent="0.2">
      <c r="B2" s="329"/>
    </row>
    <row r="3" spans="1:14" ht="26.1" customHeight="1" x14ac:dyDescent="0.2">
      <c r="A3" s="501" t="s">
        <v>465</v>
      </c>
      <c r="B3" s="501"/>
      <c r="C3" s="501"/>
      <c r="D3" s="501"/>
      <c r="E3" s="501"/>
      <c r="F3" s="501"/>
      <c r="G3" s="501"/>
      <c r="H3" s="501"/>
      <c r="I3" s="501"/>
      <c r="J3" s="501"/>
      <c r="K3" s="501"/>
      <c r="L3" s="501"/>
      <c r="M3" s="501"/>
    </row>
    <row r="4" spans="1:14" s="20" customFormat="1" ht="12.75" x14ac:dyDescent="0.2">
      <c r="A4" s="496" t="s">
        <v>405</v>
      </c>
      <c r="B4" s="498" t="s">
        <v>406</v>
      </c>
      <c r="C4" s="500" t="s">
        <v>87</v>
      </c>
      <c r="D4" s="500"/>
      <c r="E4" s="500"/>
      <c r="F4" s="500"/>
      <c r="G4" s="500"/>
      <c r="H4" s="500"/>
      <c r="I4" s="500"/>
      <c r="J4" s="500"/>
      <c r="K4" s="500"/>
      <c r="L4" s="500"/>
      <c r="M4" s="500"/>
    </row>
    <row r="5" spans="1:14" s="20" customFormat="1" ht="12.75" x14ac:dyDescent="0.2">
      <c r="A5" s="497"/>
      <c r="B5" s="499"/>
      <c r="C5" s="235" t="s">
        <v>289</v>
      </c>
      <c r="D5" s="235" t="s">
        <v>290</v>
      </c>
      <c r="E5" s="235" t="s">
        <v>291</v>
      </c>
      <c r="F5" s="235" t="s">
        <v>292</v>
      </c>
      <c r="G5" s="235" t="s">
        <v>293</v>
      </c>
      <c r="H5" s="235" t="s">
        <v>294</v>
      </c>
      <c r="I5" s="235" t="s">
        <v>368</v>
      </c>
      <c r="J5" s="235" t="s">
        <v>369</v>
      </c>
      <c r="K5" s="235" t="s">
        <v>370</v>
      </c>
      <c r="L5" s="235" t="s">
        <v>371</v>
      </c>
      <c r="M5" s="235" t="s">
        <v>372</v>
      </c>
    </row>
    <row r="6" spans="1:14" ht="13.5" customHeight="1" x14ac:dyDescent="0.2">
      <c r="A6" s="483" t="s">
        <v>332</v>
      </c>
      <c r="B6" s="484"/>
      <c r="C6" s="484"/>
      <c r="D6" s="484"/>
      <c r="E6" s="484"/>
      <c r="F6" s="484"/>
      <c r="G6" s="484"/>
      <c r="H6" s="484"/>
      <c r="I6" s="484"/>
      <c r="J6" s="484"/>
      <c r="K6" s="484"/>
      <c r="L6" s="484"/>
      <c r="M6" s="484"/>
    </row>
    <row r="7" spans="1:14" x14ac:dyDescent="0.2">
      <c r="A7" s="485" t="s">
        <v>333</v>
      </c>
      <c r="B7" s="486"/>
      <c r="C7" s="486"/>
      <c r="D7" s="486"/>
      <c r="E7" s="486"/>
      <c r="F7" s="486"/>
      <c r="G7" s="486"/>
      <c r="H7" s="486"/>
      <c r="I7" s="486"/>
      <c r="J7" s="486"/>
      <c r="K7" s="486"/>
      <c r="L7" s="486"/>
      <c r="M7" s="486"/>
    </row>
    <row r="8" spans="1:14" ht="24" x14ac:dyDescent="0.2">
      <c r="A8" s="236">
        <v>1</v>
      </c>
      <c r="B8" s="133" t="s">
        <v>334</v>
      </c>
      <c r="C8" s="121">
        <v>0</v>
      </c>
      <c r="D8" s="121">
        <v>0</v>
      </c>
      <c r="E8" s="121">
        <v>0</v>
      </c>
      <c r="F8" s="121">
        <v>0</v>
      </c>
      <c r="G8" s="121">
        <v>0</v>
      </c>
      <c r="H8" s="121">
        <v>0</v>
      </c>
      <c r="I8" s="121">
        <v>0</v>
      </c>
      <c r="J8" s="121">
        <v>0</v>
      </c>
      <c r="K8" s="121">
        <v>0</v>
      </c>
      <c r="L8" s="121">
        <v>0</v>
      </c>
      <c r="M8" s="121">
        <v>0</v>
      </c>
    </row>
    <row r="9" spans="1:14" x14ac:dyDescent="0.2">
      <c r="A9" s="237">
        <v>2</v>
      </c>
      <c r="B9" s="133" t="s">
        <v>407</v>
      </c>
      <c r="C9" s="238">
        <f>C10+C11</f>
        <v>0</v>
      </c>
      <c r="D9" s="238">
        <f t="shared" ref="D9:H9" si="0">D10+D11</f>
        <v>0</v>
      </c>
      <c r="E9" s="238">
        <f t="shared" si="0"/>
        <v>0</v>
      </c>
      <c r="F9" s="238">
        <f t="shared" si="0"/>
        <v>0</v>
      </c>
      <c r="G9" s="238">
        <f t="shared" si="0"/>
        <v>0</v>
      </c>
      <c r="H9" s="238">
        <f t="shared" si="0"/>
        <v>0</v>
      </c>
      <c r="I9" s="238">
        <f t="shared" ref="I9:M9" si="1">I10+I11</f>
        <v>0</v>
      </c>
      <c r="J9" s="238">
        <f t="shared" si="1"/>
        <v>0</v>
      </c>
      <c r="K9" s="238">
        <f t="shared" si="1"/>
        <v>0</v>
      </c>
      <c r="L9" s="238">
        <f t="shared" si="1"/>
        <v>0</v>
      </c>
      <c r="M9" s="238">
        <f t="shared" si="1"/>
        <v>0</v>
      </c>
    </row>
    <row r="10" spans="1:14" x14ac:dyDescent="0.2">
      <c r="A10" s="237" t="s">
        <v>408</v>
      </c>
      <c r="B10" s="133" t="s">
        <v>409</v>
      </c>
      <c r="C10" s="121">
        <v>0</v>
      </c>
      <c r="D10" s="121">
        <v>0</v>
      </c>
      <c r="E10" s="121">
        <v>0</v>
      </c>
      <c r="F10" s="121">
        <v>0</v>
      </c>
      <c r="G10" s="121">
        <v>0</v>
      </c>
      <c r="H10" s="121">
        <v>0</v>
      </c>
      <c r="I10" s="121">
        <v>0</v>
      </c>
      <c r="J10" s="121">
        <v>0</v>
      </c>
      <c r="K10" s="121">
        <v>0</v>
      </c>
      <c r="L10" s="121">
        <v>0</v>
      </c>
      <c r="M10" s="121">
        <v>0</v>
      </c>
      <c r="N10" s="306"/>
    </row>
    <row r="11" spans="1:14" ht="24" x14ac:dyDescent="0.2">
      <c r="A11" s="237" t="s">
        <v>410</v>
      </c>
      <c r="B11" s="133" t="s">
        <v>411</v>
      </c>
      <c r="C11" s="121">
        <v>0</v>
      </c>
      <c r="D11" s="121">
        <v>0</v>
      </c>
      <c r="E11" s="121">
        <v>0</v>
      </c>
      <c r="F11" s="121">
        <v>0</v>
      </c>
      <c r="G11" s="121">
        <v>0</v>
      </c>
      <c r="H11" s="121">
        <v>0</v>
      </c>
      <c r="I11" s="121">
        <v>0</v>
      </c>
      <c r="J11" s="121">
        <v>0</v>
      </c>
      <c r="K11" s="121">
        <v>0</v>
      </c>
      <c r="L11" s="121">
        <v>0</v>
      </c>
      <c r="M11" s="121">
        <v>0</v>
      </c>
    </row>
    <row r="12" spans="1:14" x14ac:dyDescent="0.2">
      <c r="A12" s="237">
        <v>3</v>
      </c>
      <c r="B12" s="133" t="s">
        <v>412</v>
      </c>
      <c r="C12" s="121">
        <v>0</v>
      </c>
      <c r="D12" s="121">
        <v>0</v>
      </c>
      <c r="E12" s="121">
        <v>0</v>
      </c>
      <c r="F12" s="121">
        <v>0</v>
      </c>
      <c r="G12" s="121">
        <v>0</v>
      </c>
      <c r="H12" s="121">
        <v>0</v>
      </c>
      <c r="I12" s="121">
        <v>0</v>
      </c>
      <c r="J12" s="121">
        <v>0</v>
      </c>
      <c r="K12" s="121">
        <v>0</v>
      </c>
      <c r="L12" s="121">
        <v>0</v>
      </c>
      <c r="M12" s="121">
        <v>0</v>
      </c>
    </row>
    <row r="13" spans="1:14" x14ac:dyDescent="0.2">
      <c r="A13" s="237">
        <v>4</v>
      </c>
      <c r="B13" s="133" t="s">
        <v>336</v>
      </c>
      <c r="C13" s="121">
        <v>0</v>
      </c>
      <c r="D13" s="121">
        <v>0</v>
      </c>
      <c r="E13" s="121">
        <v>0</v>
      </c>
      <c r="F13" s="121">
        <v>0</v>
      </c>
      <c r="G13" s="121">
        <v>0</v>
      </c>
      <c r="H13" s="121">
        <v>0</v>
      </c>
      <c r="I13" s="121">
        <v>0</v>
      </c>
      <c r="J13" s="121">
        <v>0</v>
      </c>
      <c r="K13" s="121">
        <v>0</v>
      </c>
      <c r="L13" s="121">
        <v>0</v>
      </c>
      <c r="M13" s="121">
        <v>0</v>
      </c>
    </row>
    <row r="14" spans="1:14" x14ac:dyDescent="0.2">
      <c r="A14" s="237"/>
      <c r="B14" s="315" t="s">
        <v>476</v>
      </c>
      <c r="C14" s="121">
        <v>0</v>
      </c>
      <c r="D14" s="121">
        <v>0</v>
      </c>
      <c r="E14" s="121">
        <v>0</v>
      </c>
      <c r="F14" s="121">
        <v>0</v>
      </c>
      <c r="G14" s="121">
        <v>0</v>
      </c>
      <c r="H14" s="121">
        <v>0</v>
      </c>
      <c r="I14" s="121">
        <v>0</v>
      </c>
      <c r="J14" s="121">
        <v>0</v>
      </c>
      <c r="K14" s="121">
        <v>0</v>
      </c>
      <c r="L14" s="121">
        <v>0</v>
      </c>
      <c r="M14" s="121">
        <v>0</v>
      </c>
    </row>
    <row r="15" spans="1:14" x14ac:dyDescent="0.2">
      <c r="A15" s="489" t="s">
        <v>413</v>
      </c>
      <c r="B15" s="489"/>
      <c r="C15" s="190">
        <f>C8+C9+C12+C13+C14</f>
        <v>0</v>
      </c>
      <c r="D15" s="190">
        <f t="shared" ref="D15:M15" si="2">D8+D9+D12+D13+D14</f>
        <v>0</v>
      </c>
      <c r="E15" s="190">
        <f t="shared" si="2"/>
        <v>0</v>
      </c>
      <c r="F15" s="190">
        <f t="shared" si="2"/>
        <v>0</v>
      </c>
      <c r="G15" s="190">
        <f t="shared" si="2"/>
        <v>0</v>
      </c>
      <c r="H15" s="190">
        <f t="shared" si="2"/>
        <v>0</v>
      </c>
      <c r="I15" s="190">
        <f t="shared" si="2"/>
        <v>0</v>
      </c>
      <c r="J15" s="190">
        <f t="shared" si="2"/>
        <v>0</v>
      </c>
      <c r="K15" s="190">
        <f t="shared" si="2"/>
        <v>0</v>
      </c>
      <c r="L15" s="190">
        <f t="shared" si="2"/>
        <v>0</v>
      </c>
      <c r="M15" s="190">
        <f t="shared" si="2"/>
        <v>0</v>
      </c>
    </row>
    <row r="16" spans="1:14" x14ac:dyDescent="0.2">
      <c r="A16" s="490" t="s">
        <v>338</v>
      </c>
      <c r="B16" s="491"/>
      <c r="C16" s="190"/>
      <c r="D16" s="190"/>
      <c r="E16" s="190"/>
      <c r="F16" s="190"/>
      <c r="G16" s="190"/>
      <c r="H16" s="190"/>
      <c r="I16" s="190"/>
      <c r="J16" s="190"/>
      <c r="K16" s="190"/>
      <c r="L16" s="190"/>
      <c r="M16" s="190"/>
    </row>
    <row r="17" spans="1:16" ht="24" x14ac:dyDescent="0.2">
      <c r="A17" s="237">
        <v>5</v>
      </c>
      <c r="B17" s="133" t="s">
        <v>414</v>
      </c>
      <c r="C17" s="238">
        <f>C18+C19</f>
        <v>0</v>
      </c>
      <c r="D17" s="238">
        <f t="shared" ref="D17:H17" si="3">D18+D19</f>
        <v>0</v>
      </c>
      <c r="E17" s="238">
        <f t="shared" si="3"/>
        <v>0</v>
      </c>
      <c r="F17" s="238">
        <f t="shared" si="3"/>
        <v>0</v>
      </c>
      <c r="G17" s="238">
        <f t="shared" si="3"/>
        <v>0</v>
      </c>
      <c r="H17" s="238">
        <f t="shared" si="3"/>
        <v>0</v>
      </c>
      <c r="I17" s="238">
        <f t="shared" ref="I17:M17" si="4">I18+I19</f>
        <v>0</v>
      </c>
      <c r="J17" s="238">
        <f t="shared" si="4"/>
        <v>0</v>
      </c>
      <c r="K17" s="238">
        <f t="shared" si="4"/>
        <v>0</v>
      </c>
      <c r="L17" s="238">
        <f t="shared" si="4"/>
        <v>0</v>
      </c>
      <c r="M17" s="238">
        <f t="shared" si="4"/>
        <v>0</v>
      </c>
    </row>
    <row r="18" spans="1:16" x14ac:dyDescent="0.2">
      <c r="A18" s="236" t="s">
        <v>96</v>
      </c>
      <c r="B18" s="136" t="s">
        <v>415</v>
      </c>
      <c r="C18" s="121">
        <v>0</v>
      </c>
      <c r="D18" s="121">
        <v>0</v>
      </c>
      <c r="E18" s="121">
        <v>0</v>
      </c>
      <c r="F18" s="121">
        <v>0</v>
      </c>
      <c r="G18" s="121">
        <v>0</v>
      </c>
      <c r="H18" s="121">
        <v>0</v>
      </c>
      <c r="I18" s="121">
        <v>0</v>
      </c>
      <c r="J18" s="121">
        <v>0</v>
      </c>
      <c r="K18" s="121">
        <v>0</v>
      </c>
      <c r="L18" s="121">
        <v>0</v>
      </c>
      <c r="M18" s="121">
        <v>0</v>
      </c>
      <c r="N18" s="239"/>
      <c r="O18" s="239"/>
      <c r="P18" s="239"/>
    </row>
    <row r="19" spans="1:16" ht="24" x14ac:dyDescent="0.2">
      <c r="A19" s="236" t="s">
        <v>97</v>
      </c>
      <c r="B19" s="136" t="s">
        <v>416</v>
      </c>
      <c r="C19" s="121">
        <v>0</v>
      </c>
      <c r="D19" s="121">
        <v>0</v>
      </c>
      <c r="E19" s="121">
        <v>0</v>
      </c>
      <c r="F19" s="121">
        <v>0</v>
      </c>
      <c r="G19" s="121">
        <v>0</v>
      </c>
      <c r="H19" s="121">
        <v>0</v>
      </c>
      <c r="I19" s="121">
        <v>0</v>
      </c>
      <c r="J19" s="121">
        <v>0</v>
      </c>
      <c r="K19" s="121">
        <v>0</v>
      </c>
      <c r="L19" s="121">
        <v>0</v>
      </c>
      <c r="M19" s="121">
        <v>0</v>
      </c>
      <c r="N19" s="306"/>
    </row>
    <row r="20" spans="1:16" x14ac:dyDescent="0.2">
      <c r="A20" s="237">
        <v>6</v>
      </c>
      <c r="B20" s="136" t="s">
        <v>417</v>
      </c>
      <c r="C20" s="121">
        <v>0</v>
      </c>
      <c r="D20" s="121">
        <v>0</v>
      </c>
      <c r="E20" s="121">
        <v>0</v>
      </c>
      <c r="F20" s="121">
        <v>0</v>
      </c>
      <c r="G20" s="121">
        <v>0</v>
      </c>
      <c r="H20" s="121">
        <v>0</v>
      </c>
      <c r="I20" s="121">
        <v>0</v>
      </c>
      <c r="J20" s="121">
        <v>0</v>
      </c>
      <c r="K20" s="121">
        <v>0</v>
      </c>
      <c r="L20" s="121">
        <v>0</v>
      </c>
      <c r="M20" s="121">
        <v>0</v>
      </c>
    </row>
    <row r="21" spans="1:16" x14ac:dyDescent="0.2">
      <c r="A21" s="237">
        <v>7</v>
      </c>
      <c r="B21" s="133" t="s">
        <v>418</v>
      </c>
      <c r="C21" s="121">
        <v>0</v>
      </c>
      <c r="D21" s="121">
        <v>0</v>
      </c>
      <c r="E21" s="121">
        <v>0</v>
      </c>
      <c r="F21" s="121">
        <v>0</v>
      </c>
      <c r="G21" s="121">
        <v>0</v>
      </c>
      <c r="H21" s="121">
        <v>0</v>
      </c>
      <c r="I21" s="121">
        <v>0</v>
      </c>
      <c r="J21" s="121">
        <v>0</v>
      </c>
      <c r="K21" s="121">
        <v>0</v>
      </c>
      <c r="L21" s="121">
        <v>0</v>
      </c>
      <c r="M21" s="121">
        <v>0</v>
      </c>
    </row>
    <row r="22" spans="1:16" x14ac:dyDescent="0.2">
      <c r="A22" s="237"/>
      <c r="B22" s="136" t="s">
        <v>477</v>
      </c>
      <c r="C22" s="121">
        <v>0</v>
      </c>
      <c r="D22" s="121">
        <v>0</v>
      </c>
      <c r="E22" s="121">
        <v>0</v>
      </c>
      <c r="F22" s="121">
        <v>0</v>
      </c>
      <c r="G22" s="121">
        <v>0</v>
      </c>
      <c r="H22" s="121">
        <v>0</v>
      </c>
      <c r="I22" s="121">
        <v>0</v>
      </c>
      <c r="J22" s="121">
        <v>0</v>
      </c>
      <c r="K22" s="121">
        <v>0</v>
      </c>
      <c r="L22" s="121">
        <v>0</v>
      </c>
      <c r="M22" s="121">
        <v>0</v>
      </c>
    </row>
    <row r="23" spans="1:16" s="240" customFormat="1" x14ac:dyDescent="0.2">
      <c r="A23" s="489" t="s">
        <v>419</v>
      </c>
      <c r="B23" s="489"/>
      <c r="C23" s="190">
        <f>C17+C21+C20+C22</f>
        <v>0</v>
      </c>
      <c r="D23" s="190">
        <f t="shared" ref="D23:M23" si="5">D17+D21+D20+D22</f>
        <v>0</v>
      </c>
      <c r="E23" s="190">
        <f t="shared" si="5"/>
        <v>0</v>
      </c>
      <c r="F23" s="190">
        <f t="shared" si="5"/>
        <v>0</v>
      </c>
      <c r="G23" s="190">
        <f t="shared" si="5"/>
        <v>0</v>
      </c>
      <c r="H23" s="190">
        <f t="shared" si="5"/>
        <v>0</v>
      </c>
      <c r="I23" s="190">
        <f t="shared" si="5"/>
        <v>0</v>
      </c>
      <c r="J23" s="190">
        <f t="shared" si="5"/>
        <v>0</v>
      </c>
      <c r="K23" s="190">
        <f t="shared" si="5"/>
        <v>0</v>
      </c>
      <c r="L23" s="190">
        <f t="shared" si="5"/>
        <v>0</v>
      </c>
      <c r="M23" s="190">
        <f t="shared" si="5"/>
        <v>0</v>
      </c>
    </row>
    <row r="24" spans="1:16" s="240" customFormat="1" x14ac:dyDescent="0.2">
      <c r="A24" s="489" t="s">
        <v>420</v>
      </c>
      <c r="B24" s="489"/>
      <c r="C24" s="190">
        <f>C15-C23</f>
        <v>0</v>
      </c>
      <c r="D24" s="190">
        <f t="shared" ref="D24:H24" si="6">D15-D23</f>
        <v>0</v>
      </c>
      <c r="E24" s="190">
        <f t="shared" si="6"/>
        <v>0</v>
      </c>
      <c r="F24" s="190">
        <f>F15-F23</f>
        <v>0</v>
      </c>
      <c r="G24" s="190">
        <f t="shared" si="6"/>
        <v>0</v>
      </c>
      <c r="H24" s="190">
        <f t="shared" si="6"/>
        <v>0</v>
      </c>
      <c r="I24" s="190">
        <f t="shared" ref="I24:M24" si="7">I15-I23</f>
        <v>0</v>
      </c>
      <c r="J24" s="190">
        <f t="shared" si="7"/>
        <v>0</v>
      </c>
      <c r="K24" s="190">
        <f t="shared" si="7"/>
        <v>0</v>
      </c>
      <c r="L24" s="190">
        <f t="shared" si="7"/>
        <v>0</v>
      </c>
      <c r="M24" s="190">
        <f t="shared" si="7"/>
        <v>0</v>
      </c>
    </row>
    <row r="25" spans="1:16" ht="13.5" customHeight="1" x14ac:dyDescent="0.2">
      <c r="A25" s="487" t="s">
        <v>421</v>
      </c>
      <c r="B25" s="488"/>
      <c r="C25" s="488"/>
      <c r="D25" s="488"/>
      <c r="E25" s="488"/>
      <c r="F25" s="488"/>
      <c r="G25" s="488"/>
      <c r="H25" s="488"/>
      <c r="I25" s="488"/>
      <c r="J25" s="488"/>
      <c r="K25" s="488"/>
      <c r="L25" s="488"/>
      <c r="M25" s="488"/>
    </row>
    <row r="26" spans="1:16" ht="27.75" customHeight="1" x14ac:dyDescent="0.2">
      <c r="A26" s="493" t="s">
        <v>422</v>
      </c>
      <c r="B26" s="495"/>
      <c r="C26" s="132"/>
      <c r="D26" s="132"/>
      <c r="E26" s="132"/>
      <c r="F26" s="132"/>
      <c r="G26" s="132"/>
      <c r="H26" s="132"/>
      <c r="I26" s="132"/>
      <c r="J26" s="132"/>
      <c r="K26" s="132"/>
      <c r="L26" s="132"/>
      <c r="M26" s="132"/>
    </row>
    <row r="27" spans="1:16" x14ac:dyDescent="0.2">
      <c r="A27" s="237">
        <v>9</v>
      </c>
      <c r="B27" s="133" t="s">
        <v>344</v>
      </c>
      <c r="C27" s="121">
        <v>0</v>
      </c>
      <c r="D27" s="121">
        <v>0</v>
      </c>
      <c r="E27" s="121">
        <v>0</v>
      </c>
      <c r="F27" s="121">
        <v>0</v>
      </c>
      <c r="G27" s="121">
        <v>0</v>
      </c>
      <c r="H27" s="121">
        <v>0</v>
      </c>
      <c r="I27" s="121">
        <v>0</v>
      </c>
      <c r="J27" s="121">
        <v>0</v>
      </c>
      <c r="K27" s="121">
        <v>0</v>
      </c>
      <c r="L27" s="121">
        <v>0</v>
      </c>
      <c r="M27" s="121">
        <v>0</v>
      </c>
    </row>
    <row r="28" spans="1:16" x14ac:dyDescent="0.2">
      <c r="A28" s="237">
        <v>10</v>
      </c>
      <c r="B28" s="133" t="s">
        <v>345</v>
      </c>
      <c r="C28" s="121">
        <v>0</v>
      </c>
      <c r="D28" s="121">
        <v>0</v>
      </c>
      <c r="E28" s="121">
        <v>0</v>
      </c>
      <c r="F28" s="121">
        <v>0</v>
      </c>
      <c r="G28" s="121">
        <v>0</v>
      </c>
      <c r="H28" s="121">
        <v>0</v>
      </c>
      <c r="I28" s="121">
        <v>0</v>
      </c>
      <c r="J28" s="121">
        <v>0</v>
      </c>
      <c r="K28" s="121">
        <v>0</v>
      </c>
      <c r="L28" s="121">
        <v>0</v>
      </c>
      <c r="M28" s="121">
        <v>0</v>
      </c>
    </row>
    <row r="29" spans="1:16" ht="24" x14ac:dyDescent="0.2">
      <c r="A29" s="237">
        <v>11</v>
      </c>
      <c r="B29" s="133" t="s">
        <v>423</v>
      </c>
      <c r="C29" s="121">
        <v>0</v>
      </c>
      <c r="D29" s="121">
        <v>0</v>
      </c>
      <c r="E29" s="121">
        <v>0</v>
      </c>
      <c r="F29" s="121">
        <v>0</v>
      </c>
      <c r="G29" s="121">
        <v>0</v>
      </c>
      <c r="H29" s="121">
        <v>0</v>
      </c>
      <c r="I29" s="121">
        <v>0</v>
      </c>
      <c r="J29" s="121">
        <v>0</v>
      </c>
      <c r="K29" s="121">
        <v>0</v>
      </c>
      <c r="L29" s="121">
        <v>0</v>
      </c>
      <c r="M29" s="121">
        <v>0</v>
      </c>
    </row>
    <row r="30" spans="1:16" x14ac:dyDescent="0.2">
      <c r="A30" s="237"/>
      <c r="B30" s="133" t="s">
        <v>478</v>
      </c>
      <c r="C30" s="121">
        <v>0</v>
      </c>
      <c r="D30" s="121">
        <v>0</v>
      </c>
      <c r="E30" s="121">
        <v>0</v>
      </c>
      <c r="F30" s="121">
        <v>0</v>
      </c>
      <c r="G30" s="121">
        <v>0</v>
      </c>
      <c r="H30" s="121">
        <v>0</v>
      </c>
      <c r="I30" s="121">
        <v>0</v>
      </c>
      <c r="J30" s="121">
        <v>0</v>
      </c>
      <c r="K30" s="121">
        <v>0</v>
      </c>
      <c r="L30" s="121">
        <v>0</v>
      </c>
      <c r="M30" s="121">
        <v>0</v>
      </c>
    </row>
    <row r="31" spans="1:16" x14ac:dyDescent="0.2">
      <c r="A31" s="489" t="s">
        <v>424</v>
      </c>
      <c r="B31" s="489"/>
      <c r="C31" s="190">
        <f>SUM(C27:C30)</f>
        <v>0</v>
      </c>
      <c r="D31" s="190">
        <f t="shared" ref="D31:M31" si="8">SUM(D27:D30)</f>
        <v>0</v>
      </c>
      <c r="E31" s="190">
        <f t="shared" si="8"/>
        <v>0</v>
      </c>
      <c r="F31" s="190">
        <f t="shared" si="8"/>
        <v>0</v>
      </c>
      <c r="G31" s="190">
        <f t="shared" si="8"/>
        <v>0</v>
      </c>
      <c r="H31" s="190">
        <f t="shared" si="8"/>
        <v>0</v>
      </c>
      <c r="I31" s="190">
        <f t="shared" si="8"/>
        <v>0</v>
      </c>
      <c r="J31" s="190">
        <f t="shared" si="8"/>
        <v>0</v>
      </c>
      <c r="K31" s="190">
        <f t="shared" si="8"/>
        <v>0</v>
      </c>
      <c r="L31" s="190">
        <f t="shared" si="8"/>
        <v>0</v>
      </c>
      <c r="M31" s="190">
        <f t="shared" si="8"/>
        <v>0</v>
      </c>
    </row>
    <row r="32" spans="1:16" x14ac:dyDescent="0.2">
      <c r="A32" s="489" t="s">
        <v>425</v>
      </c>
      <c r="B32" s="489"/>
      <c r="C32" s="190">
        <f>-C31</f>
        <v>0</v>
      </c>
      <c r="D32" s="190">
        <f t="shared" ref="D32:M32" si="9">-D31</f>
        <v>0</v>
      </c>
      <c r="E32" s="190">
        <f t="shared" si="9"/>
        <v>0</v>
      </c>
      <c r="F32" s="190">
        <f t="shared" si="9"/>
        <v>0</v>
      </c>
      <c r="G32" s="190">
        <f t="shared" si="9"/>
        <v>0</v>
      </c>
      <c r="H32" s="190">
        <f t="shared" si="9"/>
        <v>0</v>
      </c>
      <c r="I32" s="190">
        <f t="shared" si="9"/>
        <v>0</v>
      </c>
      <c r="J32" s="190">
        <f t="shared" si="9"/>
        <v>0</v>
      </c>
      <c r="K32" s="190">
        <f t="shared" si="9"/>
        <v>0</v>
      </c>
      <c r="L32" s="190">
        <f t="shared" si="9"/>
        <v>0</v>
      </c>
      <c r="M32" s="190">
        <f t="shared" si="9"/>
        <v>0</v>
      </c>
    </row>
    <row r="33" spans="1:14" x14ac:dyDescent="0.2">
      <c r="A33" s="489" t="s">
        <v>426</v>
      </c>
      <c r="B33" s="489"/>
      <c r="C33" s="190">
        <f t="shared" ref="C33:M33" si="10">C32+C24</f>
        <v>0</v>
      </c>
      <c r="D33" s="190">
        <f t="shared" si="10"/>
        <v>0</v>
      </c>
      <c r="E33" s="190">
        <f t="shared" si="10"/>
        <v>0</v>
      </c>
      <c r="F33" s="190">
        <f t="shared" si="10"/>
        <v>0</v>
      </c>
      <c r="G33" s="190">
        <f t="shared" si="10"/>
        <v>0</v>
      </c>
      <c r="H33" s="190">
        <f t="shared" si="10"/>
        <v>0</v>
      </c>
      <c r="I33" s="190">
        <f t="shared" si="10"/>
        <v>0</v>
      </c>
      <c r="J33" s="190">
        <f t="shared" si="10"/>
        <v>0</v>
      </c>
      <c r="K33" s="190">
        <f t="shared" si="10"/>
        <v>0</v>
      </c>
      <c r="L33" s="190">
        <f t="shared" si="10"/>
        <v>0</v>
      </c>
      <c r="M33" s="190">
        <f t="shared" si="10"/>
        <v>0</v>
      </c>
    </row>
    <row r="34" spans="1:14" ht="13.5" customHeight="1" x14ac:dyDescent="0.2">
      <c r="A34" s="487" t="s">
        <v>352</v>
      </c>
      <c r="B34" s="488"/>
      <c r="C34" s="488"/>
      <c r="D34" s="488"/>
      <c r="E34" s="488"/>
      <c r="F34" s="488"/>
      <c r="G34" s="488"/>
      <c r="H34" s="488"/>
      <c r="I34" s="488"/>
      <c r="J34" s="488"/>
      <c r="K34" s="488"/>
      <c r="L34" s="488"/>
      <c r="M34" s="488"/>
    </row>
    <row r="35" spans="1:14" x14ac:dyDescent="0.2">
      <c r="A35" s="237"/>
      <c r="B35" s="456" t="s">
        <v>427</v>
      </c>
      <c r="C35" s="456"/>
      <c r="D35" s="456"/>
      <c r="E35" s="456"/>
      <c r="F35" s="456"/>
      <c r="G35" s="456"/>
      <c r="H35" s="456"/>
      <c r="I35" s="456"/>
      <c r="J35" s="456"/>
      <c r="K35" s="456"/>
      <c r="L35" s="456"/>
      <c r="M35" s="456"/>
    </row>
    <row r="36" spans="1:14" x14ac:dyDescent="0.2">
      <c r="A36" s="241">
        <v>11</v>
      </c>
      <c r="B36" s="242" t="s">
        <v>428</v>
      </c>
      <c r="C36" s="127">
        <f t="shared" ref="C36:M36" si="11">C37+C38+C39+C40+C41+C42</f>
        <v>0</v>
      </c>
      <c r="D36" s="127">
        <f t="shared" si="11"/>
        <v>0</v>
      </c>
      <c r="E36" s="127">
        <f t="shared" si="11"/>
        <v>0</v>
      </c>
      <c r="F36" s="127">
        <f t="shared" si="11"/>
        <v>0</v>
      </c>
      <c r="G36" s="127">
        <f t="shared" si="11"/>
        <v>0</v>
      </c>
      <c r="H36" s="127">
        <f t="shared" si="11"/>
        <v>0</v>
      </c>
      <c r="I36" s="127">
        <f t="shared" si="11"/>
        <v>0</v>
      </c>
      <c r="J36" s="127">
        <f t="shared" si="11"/>
        <v>0</v>
      </c>
      <c r="K36" s="127">
        <f t="shared" si="11"/>
        <v>0</v>
      </c>
      <c r="L36" s="127">
        <f t="shared" si="11"/>
        <v>0</v>
      </c>
      <c r="M36" s="127">
        <f t="shared" si="11"/>
        <v>0</v>
      </c>
    </row>
    <row r="37" spans="1:14" x14ac:dyDescent="0.2">
      <c r="A37" s="243" t="s">
        <v>429</v>
      </c>
      <c r="B37" s="242" t="s">
        <v>297</v>
      </c>
      <c r="C37" s="121">
        <v>0</v>
      </c>
      <c r="D37" s="121">
        <v>0</v>
      </c>
      <c r="E37" s="121">
        <v>0</v>
      </c>
      <c r="F37" s="121">
        <v>0</v>
      </c>
      <c r="G37" s="121">
        <v>0</v>
      </c>
      <c r="H37" s="121">
        <v>0</v>
      </c>
      <c r="I37" s="121">
        <v>0</v>
      </c>
      <c r="J37" s="121">
        <v>0</v>
      </c>
      <c r="K37" s="121">
        <v>0</v>
      </c>
      <c r="L37" s="121">
        <v>0</v>
      </c>
      <c r="M37" s="121">
        <v>0</v>
      </c>
    </row>
    <row r="38" spans="1:14" x14ac:dyDescent="0.2">
      <c r="A38" s="241" t="s">
        <v>430</v>
      </c>
      <c r="B38" s="242" t="s">
        <v>298</v>
      </c>
      <c r="C38" s="121">
        <v>0</v>
      </c>
      <c r="D38" s="121">
        <v>0</v>
      </c>
      <c r="E38" s="121">
        <v>0</v>
      </c>
      <c r="F38" s="121">
        <v>0</v>
      </c>
      <c r="G38" s="121">
        <v>0</v>
      </c>
      <c r="H38" s="121">
        <v>0</v>
      </c>
      <c r="I38" s="121">
        <v>0</v>
      </c>
      <c r="J38" s="121">
        <v>0</v>
      </c>
      <c r="K38" s="121">
        <v>0</v>
      </c>
      <c r="L38" s="121">
        <v>0</v>
      </c>
      <c r="M38" s="121">
        <v>0</v>
      </c>
    </row>
    <row r="39" spans="1:14" x14ac:dyDescent="0.2">
      <c r="A39" s="241" t="s">
        <v>431</v>
      </c>
      <c r="B39" s="242" t="s">
        <v>299</v>
      </c>
      <c r="C39" s="121">
        <v>0</v>
      </c>
      <c r="D39" s="121">
        <v>0</v>
      </c>
      <c r="E39" s="121">
        <v>0</v>
      </c>
      <c r="F39" s="121">
        <v>0</v>
      </c>
      <c r="G39" s="121">
        <v>0</v>
      </c>
      <c r="H39" s="121">
        <v>0</v>
      </c>
      <c r="I39" s="121">
        <v>0</v>
      </c>
      <c r="J39" s="121">
        <v>0</v>
      </c>
      <c r="K39" s="121">
        <v>0</v>
      </c>
      <c r="L39" s="121">
        <v>0</v>
      </c>
      <c r="M39" s="121">
        <v>0</v>
      </c>
    </row>
    <row r="40" spans="1:14" ht="24" x14ac:dyDescent="0.2">
      <c r="A40" s="241" t="s">
        <v>432</v>
      </c>
      <c r="B40" s="242" t="s">
        <v>433</v>
      </c>
      <c r="C40" s="121">
        <v>0</v>
      </c>
      <c r="D40" s="121">
        <v>0</v>
      </c>
      <c r="E40" s="121">
        <v>0</v>
      </c>
      <c r="F40" s="121">
        <v>0</v>
      </c>
      <c r="G40" s="121">
        <v>0</v>
      </c>
      <c r="H40" s="121">
        <v>0</v>
      </c>
      <c r="I40" s="121">
        <v>0</v>
      </c>
      <c r="J40" s="121">
        <v>0</v>
      </c>
      <c r="K40" s="121">
        <v>0</v>
      </c>
      <c r="L40" s="121">
        <v>0</v>
      </c>
      <c r="M40" s="121">
        <v>0</v>
      </c>
      <c r="N40" s="306"/>
    </row>
    <row r="41" spans="1:14" x14ac:dyDescent="0.2">
      <c r="A41" s="241" t="s">
        <v>434</v>
      </c>
      <c r="B41" s="242" t="s">
        <v>435</v>
      </c>
      <c r="C41" s="121">
        <v>0</v>
      </c>
      <c r="D41" s="121">
        <v>0</v>
      </c>
      <c r="E41" s="121">
        <v>0</v>
      </c>
      <c r="F41" s="121">
        <v>0</v>
      </c>
      <c r="G41" s="121">
        <v>0</v>
      </c>
      <c r="H41" s="121">
        <v>0</v>
      </c>
      <c r="I41" s="121">
        <v>0</v>
      </c>
      <c r="J41" s="121">
        <v>0</v>
      </c>
      <c r="K41" s="121">
        <v>0</v>
      </c>
      <c r="L41" s="121">
        <v>0</v>
      </c>
      <c r="M41" s="121">
        <v>0</v>
      </c>
      <c r="N41" s="306"/>
    </row>
    <row r="42" spans="1:14" s="240" customFormat="1" x14ac:dyDescent="0.2">
      <c r="A42" s="244" t="s">
        <v>436</v>
      </c>
      <c r="B42" s="242" t="s">
        <v>47</v>
      </c>
      <c r="C42" s="121">
        <v>0</v>
      </c>
      <c r="D42" s="121">
        <v>0</v>
      </c>
      <c r="E42" s="121">
        <v>0</v>
      </c>
      <c r="F42" s="121">
        <v>0</v>
      </c>
      <c r="G42" s="121">
        <v>0</v>
      </c>
      <c r="H42" s="121">
        <v>0</v>
      </c>
      <c r="I42" s="121">
        <v>0</v>
      </c>
      <c r="J42" s="121">
        <v>0</v>
      </c>
      <c r="K42" s="121">
        <v>0</v>
      </c>
      <c r="L42" s="121">
        <v>0</v>
      </c>
      <c r="M42" s="121">
        <v>0</v>
      </c>
      <c r="N42" s="306"/>
    </row>
    <row r="43" spans="1:14" x14ac:dyDescent="0.2">
      <c r="A43" s="237" t="s">
        <v>437</v>
      </c>
      <c r="B43" s="158" t="s">
        <v>28</v>
      </c>
      <c r="C43" s="127">
        <f>C44+C45+C46+C47</f>
        <v>0</v>
      </c>
      <c r="D43" s="127">
        <f t="shared" ref="D43:H43" si="12">D44+D45+D46+D47</f>
        <v>0</v>
      </c>
      <c r="E43" s="127">
        <f t="shared" si="12"/>
        <v>0</v>
      </c>
      <c r="F43" s="127">
        <f t="shared" si="12"/>
        <v>0</v>
      </c>
      <c r="G43" s="127">
        <f t="shared" si="12"/>
        <v>0</v>
      </c>
      <c r="H43" s="127">
        <f t="shared" si="12"/>
        <v>0</v>
      </c>
      <c r="I43" s="127">
        <f t="shared" ref="I43:M43" si="13">I44+I45+I46+I47</f>
        <v>0</v>
      </c>
      <c r="J43" s="127">
        <f t="shared" si="13"/>
        <v>0</v>
      </c>
      <c r="K43" s="127">
        <f t="shared" si="13"/>
        <v>0</v>
      </c>
      <c r="L43" s="127">
        <f t="shared" si="13"/>
        <v>0</v>
      </c>
      <c r="M43" s="127">
        <f t="shared" si="13"/>
        <v>0</v>
      </c>
    </row>
    <row r="44" spans="1:14" x14ac:dyDescent="0.2">
      <c r="A44" s="237" t="s">
        <v>438</v>
      </c>
      <c r="B44" s="125" t="s">
        <v>439</v>
      </c>
      <c r="C44" s="121">
        <v>0</v>
      </c>
      <c r="D44" s="121">
        <v>0</v>
      </c>
      <c r="E44" s="121">
        <v>0</v>
      </c>
      <c r="F44" s="121">
        <v>0</v>
      </c>
      <c r="G44" s="121">
        <v>0</v>
      </c>
      <c r="H44" s="121">
        <v>0</v>
      </c>
      <c r="I44" s="121">
        <v>0</v>
      </c>
      <c r="J44" s="121">
        <v>0</v>
      </c>
      <c r="K44" s="121">
        <v>0</v>
      </c>
      <c r="L44" s="121">
        <v>0</v>
      </c>
      <c r="M44" s="121">
        <v>0</v>
      </c>
      <c r="N44" s="306"/>
    </row>
    <row r="45" spans="1:14" ht="24" x14ac:dyDescent="0.2">
      <c r="A45" s="237" t="s">
        <v>440</v>
      </c>
      <c r="B45" s="125" t="s">
        <v>441</v>
      </c>
      <c r="C45" s="121">
        <v>0</v>
      </c>
      <c r="D45" s="121">
        <v>0</v>
      </c>
      <c r="E45" s="121">
        <v>0</v>
      </c>
      <c r="F45" s="121">
        <v>0</v>
      </c>
      <c r="G45" s="121">
        <v>0</v>
      </c>
      <c r="H45" s="121">
        <v>0</v>
      </c>
      <c r="I45" s="121">
        <v>0</v>
      </c>
      <c r="J45" s="121">
        <v>0</v>
      </c>
      <c r="K45" s="121">
        <v>0</v>
      </c>
      <c r="L45" s="121">
        <v>0</v>
      </c>
      <c r="M45" s="121">
        <v>0</v>
      </c>
      <c r="N45" s="306"/>
    </row>
    <row r="46" spans="1:14" x14ac:dyDescent="0.2">
      <c r="A46" s="237" t="s">
        <v>442</v>
      </c>
      <c r="B46" s="125" t="s">
        <v>443</v>
      </c>
      <c r="C46" s="121">
        <v>0</v>
      </c>
      <c r="D46" s="121">
        <v>0</v>
      </c>
      <c r="E46" s="121">
        <v>0</v>
      </c>
      <c r="F46" s="121">
        <v>0</v>
      </c>
      <c r="G46" s="121">
        <v>0</v>
      </c>
      <c r="H46" s="121">
        <v>0</v>
      </c>
      <c r="I46" s="121">
        <v>0</v>
      </c>
      <c r="J46" s="121">
        <v>0</v>
      </c>
      <c r="K46" s="121">
        <v>0</v>
      </c>
      <c r="L46" s="121">
        <v>0</v>
      </c>
      <c r="M46" s="121">
        <v>0</v>
      </c>
      <c r="N46" s="306"/>
    </row>
    <row r="47" spans="1:14" ht="48" x14ac:dyDescent="0.2">
      <c r="A47" s="237" t="s">
        <v>444</v>
      </c>
      <c r="B47" s="125" t="s">
        <v>445</v>
      </c>
      <c r="C47" s="121">
        <v>0</v>
      </c>
      <c r="D47" s="121">
        <v>0</v>
      </c>
      <c r="E47" s="121">
        <v>0</v>
      </c>
      <c r="F47" s="121">
        <v>0</v>
      </c>
      <c r="G47" s="121">
        <v>0</v>
      </c>
      <c r="H47" s="121">
        <v>0</v>
      </c>
      <c r="I47" s="121">
        <v>0</v>
      </c>
      <c r="J47" s="121">
        <v>0</v>
      </c>
      <c r="K47" s="121">
        <v>0</v>
      </c>
      <c r="L47" s="121">
        <v>0</v>
      </c>
      <c r="M47" s="121">
        <v>0</v>
      </c>
      <c r="N47" s="306"/>
    </row>
    <row r="48" spans="1:14" s="240" customFormat="1" x14ac:dyDescent="0.2">
      <c r="A48" s="489" t="s">
        <v>446</v>
      </c>
      <c r="B48" s="489"/>
      <c r="C48" s="190">
        <f t="shared" ref="C48:M48" si="14">C43+C36</f>
        <v>0</v>
      </c>
      <c r="D48" s="190">
        <f t="shared" si="14"/>
        <v>0</v>
      </c>
      <c r="E48" s="190">
        <f t="shared" si="14"/>
        <v>0</v>
      </c>
      <c r="F48" s="190">
        <f t="shared" si="14"/>
        <v>0</v>
      </c>
      <c r="G48" s="190">
        <f t="shared" si="14"/>
        <v>0</v>
      </c>
      <c r="H48" s="190">
        <f t="shared" si="14"/>
        <v>0</v>
      </c>
      <c r="I48" s="190">
        <f t="shared" si="14"/>
        <v>0</v>
      </c>
      <c r="J48" s="190">
        <f t="shared" si="14"/>
        <v>0</v>
      </c>
      <c r="K48" s="190">
        <f t="shared" si="14"/>
        <v>0</v>
      </c>
      <c r="L48" s="190">
        <f t="shared" si="14"/>
        <v>0</v>
      </c>
      <c r="M48" s="190">
        <f t="shared" si="14"/>
        <v>0</v>
      </c>
    </row>
    <row r="49" spans="1:14" x14ac:dyDescent="0.2">
      <c r="A49" s="237"/>
      <c r="B49" s="130" t="s">
        <v>356</v>
      </c>
      <c r="C49" s="132"/>
      <c r="D49" s="132"/>
      <c r="E49" s="132"/>
      <c r="F49" s="132"/>
      <c r="G49" s="132"/>
      <c r="H49" s="132"/>
      <c r="I49" s="132"/>
      <c r="J49" s="132"/>
      <c r="K49" s="132"/>
      <c r="L49" s="132"/>
      <c r="M49" s="132"/>
    </row>
    <row r="50" spans="1:14" x14ac:dyDescent="0.2">
      <c r="A50" s="237"/>
      <c r="B50" s="158" t="s">
        <v>447</v>
      </c>
      <c r="C50" s="190">
        <f t="shared" ref="C50:M50" si="15">C51+C52+C53+C54+C55+C56+C57</f>
        <v>0</v>
      </c>
      <c r="D50" s="190">
        <f t="shared" si="15"/>
        <v>0</v>
      </c>
      <c r="E50" s="190">
        <f t="shared" si="15"/>
        <v>0</v>
      </c>
      <c r="F50" s="190">
        <f t="shared" si="15"/>
        <v>0</v>
      </c>
      <c r="G50" s="190">
        <f t="shared" si="15"/>
        <v>0</v>
      </c>
      <c r="H50" s="190">
        <f t="shared" si="15"/>
        <v>0</v>
      </c>
      <c r="I50" s="190">
        <f t="shared" si="15"/>
        <v>0</v>
      </c>
      <c r="J50" s="190">
        <f t="shared" si="15"/>
        <v>0</v>
      </c>
      <c r="K50" s="190">
        <f t="shared" si="15"/>
        <v>0</v>
      </c>
      <c r="L50" s="190">
        <f t="shared" si="15"/>
        <v>0</v>
      </c>
      <c r="M50" s="190">
        <f t="shared" si="15"/>
        <v>0</v>
      </c>
    </row>
    <row r="51" spans="1:14" s="240" customFormat="1" x14ac:dyDescent="0.2">
      <c r="A51" s="244">
        <v>13</v>
      </c>
      <c r="B51" s="245" t="s">
        <v>303</v>
      </c>
      <c r="C51" s="121">
        <v>0</v>
      </c>
      <c r="D51" s="121">
        <v>0</v>
      </c>
      <c r="E51" s="121">
        <v>0</v>
      </c>
      <c r="F51" s="121">
        <v>0</v>
      </c>
      <c r="G51" s="121">
        <v>0</v>
      </c>
      <c r="H51" s="121">
        <v>0</v>
      </c>
      <c r="I51" s="121">
        <v>0</v>
      </c>
      <c r="J51" s="121">
        <v>0</v>
      </c>
      <c r="K51" s="121">
        <v>0</v>
      </c>
      <c r="L51" s="121">
        <v>0</v>
      </c>
      <c r="M51" s="121">
        <v>0</v>
      </c>
    </row>
    <row r="52" spans="1:14" s="240" customFormat="1" x14ac:dyDescent="0.2">
      <c r="A52" s="244">
        <v>14</v>
      </c>
      <c r="B52" s="245" t="s">
        <v>88</v>
      </c>
      <c r="C52" s="121">
        <v>0</v>
      </c>
      <c r="D52" s="121">
        <v>0</v>
      </c>
      <c r="E52" s="121">
        <v>0</v>
      </c>
      <c r="F52" s="121">
        <v>0</v>
      </c>
      <c r="G52" s="121">
        <v>0</v>
      </c>
      <c r="H52" s="121">
        <v>0</v>
      </c>
      <c r="I52" s="121">
        <v>0</v>
      </c>
      <c r="J52" s="121">
        <v>0</v>
      </c>
      <c r="K52" s="121">
        <v>0</v>
      </c>
      <c r="L52" s="121">
        <v>0</v>
      </c>
      <c r="M52" s="121">
        <v>0</v>
      </c>
    </row>
    <row r="53" spans="1:14" s="240" customFormat="1" x14ac:dyDescent="0.2">
      <c r="A53" s="244">
        <v>15</v>
      </c>
      <c r="B53" s="245" t="s">
        <v>448</v>
      </c>
      <c r="C53" s="121">
        <v>0</v>
      </c>
      <c r="D53" s="121">
        <v>0</v>
      </c>
      <c r="E53" s="121">
        <v>0</v>
      </c>
      <c r="F53" s="121">
        <v>0</v>
      </c>
      <c r="G53" s="121">
        <v>0</v>
      </c>
      <c r="H53" s="121">
        <v>0</v>
      </c>
      <c r="I53" s="121">
        <v>0</v>
      </c>
      <c r="J53" s="121">
        <v>0</v>
      </c>
      <c r="K53" s="121">
        <v>0</v>
      </c>
      <c r="L53" s="121">
        <v>0</v>
      </c>
      <c r="M53" s="121">
        <v>0</v>
      </c>
    </row>
    <row r="54" spans="1:14" s="240" customFormat="1" x14ac:dyDescent="0.2">
      <c r="A54" s="244">
        <v>16</v>
      </c>
      <c r="B54" s="245" t="s">
        <v>304</v>
      </c>
      <c r="C54" s="121">
        <v>0</v>
      </c>
      <c r="D54" s="121">
        <v>0</v>
      </c>
      <c r="E54" s="121">
        <v>0</v>
      </c>
      <c r="F54" s="121">
        <v>0</v>
      </c>
      <c r="G54" s="121">
        <v>0</v>
      </c>
      <c r="H54" s="121">
        <v>0</v>
      </c>
      <c r="I54" s="121">
        <v>0</v>
      </c>
      <c r="J54" s="121">
        <v>0</v>
      </c>
      <c r="K54" s="121">
        <v>0</v>
      </c>
      <c r="L54" s="121">
        <v>0</v>
      </c>
      <c r="M54" s="121">
        <v>0</v>
      </c>
    </row>
    <row r="55" spans="1:14" s="240" customFormat="1" x14ac:dyDescent="0.2">
      <c r="A55" s="244">
        <v>17</v>
      </c>
      <c r="B55" s="245" t="s">
        <v>449</v>
      </c>
      <c r="C55" s="121">
        <v>0</v>
      </c>
      <c r="D55" s="121">
        <v>0</v>
      </c>
      <c r="E55" s="121">
        <v>0</v>
      </c>
      <c r="F55" s="121">
        <v>0</v>
      </c>
      <c r="G55" s="121">
        <v>0</v>
      </c>
      <c r="H55" s="121">
        <v>0</v>
      </c>
      <c r="I55" s="121">
        <v>0</v>
      </c>
      <c r="J55" s="121">
        <v>0</v>
      </c>
      <c r="K55" s="121">
        <v>0</v>
      </c>
      <c r="L55" s="121">
        <v>0</v>
      </c>
      <c r="M55" s="121">
        <v>0</v>
      </c>
    </row>
    <row r="56" spans="1:14" s="240" customFormat="1" x14ac:dyDescent="0.2">
      <c r="A56" s="244">
        <v>18</v>
      </c>
      <c r="B56" s="245" t="s">
        <v>311</v>
      </c>
      <c r="C56" s="121">
        <v>0</v>
      </c>
      <c r="D56" s="121">
        <v>0</v>
      </c>
      <c r="E56" s="121">
        <v>0</v>
      </c>
      <c r="F56" s="121">
        <v>0</v>
      </c>
      <c r="G56" s="121">
        <v>0</v>
      </c>
      <c r="H56" s="121">
        <v>0</v>
      </c>
      <c r="I56" s="121">
        <v>0</v>
      </c>
      <c r="J56" s="121">
        <v>0</v>
      </c>
      <c r="K56" s="121">
        <v>0</v>
      </c>
      <c r="L56" s="121">
        <v>0</v>
      </c>
      <c r="M56" s="121">
        <v>0</v>
      </c>
    </row>
    <row r="57" spans="1:14" s="240" customFormat="1" ht="24" x14ac:dyDescent="0.2">
      <c r="A57" s="244">
        <v>19</v>
      </c>
      <c r="B57" s="245" t="s">
        <v>450</v>
      </c>
      <c r="C57" s="121">
        <v>0</v>
      </c>
      <c r="D57" s="121">
        <v>0</v>
      </c>
      <c r="E57" s="121">
        <v>0</v>
      </c>
      <c r="F57" s="121">
        <v>0</v>
      </c>
      <c r="G57" s="121">
        <v>0</v>
      </c>
      <c r="H57" s="121">
        <v>0</v>
      </c>
      <c r="I57" s="121">
        <v>0</v>
      </c>
      <c r="J57" s="121">
        <v>0</v>
      </c>
      <c r="K57" s="121">
        <v>0</v>
      </c>
      <c r="L57" s="121">
        <v>0</v>
      </c>
      <c r="M57" s="121">
        <v>0</v>
      </c>
    </row>
    <row r="58" spans="1:14" x14ac:dyDescent="0.2">
      <c r="A58" s="237"/>
      <c r="B58" s="130" t="s">
        <v>29</v>
      </c>
      <c r="C58" s="190">
        <f>C59+C63</f>
        <v>0</v>
      </c>
      <c r="D58" s="190">
        <f t="shared" ref="D58:H58" si="16">D59+D63</f>
        <v>0</v>
      </c>
      <c r="E58" s="190">
        <f t="shared" si="16"/>
        <v>0</v>
      </c>
      <c r="F58" s="190">
        <f t="shared" si="16"/>
        <v>0</v>
      </c>
      <c r="G58" s="190">
        <f t="shared" si="16"/>
        <v>0</v>
      </c>
      <c r="H58" s="190">
        <f t="shared" si="16"/>
        <v>0</v>
      </c>
      <c r="I58" s="190">
        <f t="shared" ref="I58:M58" si="17">I59+I63</f>
        <v>0</v>
      </c>
      <c r="J58" s="190">
        <f t="shared" si="17"/>
        <v>0</v>
      </c>
      <c r="K58" s="190">
        <f t="shared" si="17"/>
        <v>0</v>
      </c>
      <c r="L58" s="190">
        <f t="shared" si="17"/>
        <v>0</v>
      </c>
      <c r="M58" s="190">
        <f t="shared" si="17"/>
        <v>0</v>
      </c>
    </row>
    <row r="59" spans="1:14" x14ac:dyDescent="0.2">
      <c r="A59" s="237">
        <v>20</v>
      </c>
      <c r="B59" s="245" t="s">
        <v>451</v>
      </c>
      <c r="C59" s="190">
        <f>SUM(C60:C62)</f>
        <v>0</v>
      </c>
      <c r="D59" s="190">
        <f t="shared" ref="D59:H59" si="18">SUM(D60:D62)</f>
        <v>0</v>
      </c>
      <c r="E59" s="190">
        <f t="shared" si="18"/>
        <v>0</v>
      </c>
      <c r="F59" s="190">
        <f t="shared" si="18"/>
        <v>0</v>
      </c>
      <c r="G59" s="190">
        <f t="shared" si="18"/>
        <v>0</v>
      </c>
      <c r="H59" s="190">
        <f t="shared" si="18"/>
        <v>0</v>
      </c>
      <c r="I59" s="190">
        <f t="shared" ref="I59:M59" si="19">SUM(I60:I62)</f>
        <v>0</v>
      </c>
      <c r="J59" s="190">
        <f t="shared" si="19"/>
        <v>0</v>
      </c>
      <c r="K59" s="190">
        <f t="shared" si="19"/>
        <v>0</v>
      </c>
      <c r="L59" s="190">
        <f t="shared" si="19"/>
        <v>0</v>
      </c>
      <c r="M59" s="190">
        <f t="shared" si="19"/>
        <v>0</v>
      </c>
    </row>
    <row r="60" spans="1:14" x14ac:dyDescent="0.2">
      <c r="A60" s="237"/>
      <c r="B60" s="133" t="s">
        <v>452</v>
      </c>
      <c r="C60" s="121">
        <v>0</v>
      </c>
      <c r="D60" s="121">
        <v>0</v>
      </c>
      <c r="E60" s="121">
        <v>0</v>
      </c>
      <c r="F60" s="121">
        <v>0</v>
      </c>
      <c r="G60" s="121">
        <v>0</v>
      </c>
      <c r="H60" s="121">
        <v>0</v>
      </c>
      <c r="I60" s="121">
        <v>0</v>
      </c>
      <c r="J60" s="121">
        <v>0</v>
      </c>
      <c r="K60" s="121">
        <v>0</v>
      </c>
      <c r="L60" s="121">
        <v>0</v>
      </c>
      <c r="M60" s="121">
        <v>0</v>
      </c>
      <c r="N60" s="313"/>
    </row>
    <row r="61" spans="1:14" ht="24" x14ac:dyDescent="0.2">
      <c r="A61" s="237"/>
      <c r="B61" s="133" t="s">
        <v>453</v>
      </c>
      <c r="C61" s="121">
        <v>0</v>
      </c>
      <c r="D61" s="121">
        <v>0</v>
      </c>
      <c r="E61" s="121">
        <v>0</v>
      </c>
      <c r="F61" s="121">
        <v>0</v>
      </c>
      <c r="G61" s="121">
        <v>0</v>
      </c>
      <c r="H61" s="121">
        <v>0</v>
      </c>
      <c r="I61" s="121">
        <v>0</v>
      </c>
      <c r="J61" s="121">
        <v>0</v>
      </c>
      <c r="K61" s="121">
        <v>0</v>
      </c>
      <c r="L61" s="121">
        <v>0</v>
      </c>
      <c r="M61" s="121">
        <v>0</v>
      </c>
      <c r="N61" s="313"/>
    </row>
    <row r="62" spans="1:14" x14ac:dyDescent="0.2">
      <c r="A62" s="237"/>
      <c r="B62" s="133" t="s">
        <v>454</v>
      </c>
      <c r="C62" s="121">
        <v>0</v>
      </c>
      <c r="D62" s="121">
        <v>0</v>
      </c>
      <c r="E62" s="121">
        <v>0</v>
      </c>
      <c r="F62" s="121">
        <v>0</v>
      </c>
      <c r="G62" s="121">
        <v>0</v>
      </c>
      <c r="H62" s="121">
        <v>0</v>
      </c>
      <c r="I62" s="121">
        <v>0</v>
      </c>
      <c r="J62" s="121">
        <v>0</v>
      </c>
      <c r="K62" s="121">
        <v>0</v>
      </c>
      <c r="L62" s="121">
        <v>0</v>
      </c>
      <c r="M62" s="121">
        <v>0</v>
      </c>
      <c r="N62" s="313"/>
    </row>
    <row r="63" spans="1:14" s="240" customFormat="1" ht="48" x14ac:dyDescent="0.2">
      <c r="A63" s="244">
        <v>21</v>
      </c>
      <c r="B63" s="245" t="s">
        <v>455</v>
      </c>
      <c r="C63" s="121">
        <v>0</v>
      </c>
      <c r="D63" s="121">
        <v>0</v>
      </c>
      <c r="E63" s="121">
        <v>0</v>
      </c>
      <c r="F63" s="121">
        <v>0</v>
      </c>
      <c r="G63" s="121">
        <v>0</v>
      </c>
      <c r="H63" s="121">
        <v>0</v>
      </c>
      <c r="I63" s="121">
        <v>0</v>
      </c>
      <c r="J63" s="121">
        <v>0</v>
      </c>
      <c r="K63" s="121">
        <v>0</v>
      </c>
      <c r="L63" s="121">
        <v>0</v>
      </c>
      <c r="M63" s="121">
        <v>0</v>
      </c>
      <c r="N63" s="306"/>
    </row>
    <row r="64" spans="1:14" x14ac:dyDescent="0.2">
      <c r="A64" s="489" t="s">
        <v>456</v>
      </c>
      <c r="B64" s="489"/>
      <c r="C64" s="190">
        <f t="shared" ref="C64:M64" si="20">C50+C58</f>
        <v>0</v>
      </c>
      <c r="D64" s="190">
        <f t="shared" si="20"/>
        <v>0</v>
      </c>
      <c r="E64" s="190">
        <f t="shared" si="20"/>
        <v>0</v>
      </c>
      <c r="F64" s="190">
        <f t="shared" si="20"/>
        <v>0</v>
      </c>
      <c r="G64" s="190">
        <f t="shared" si="20"/>
        <v>0</v>
      </c>
      <c r="H64" s="190">
        <f t="shared" si="20"/>
        <v>0</v>
      </c>
      <c r="I64" s="190">
        <f t="shared" si="20"/>
        <v>0</v>
      </c>
      <c r="J64" s="190">
        <f t="shared" si="20"/>
        <v>0</v>
      </c>
      <c r="K64" s="190">
        <f t="shared" si="20"/>
        <v>0</v>
      </c>
      <c r="L64" s="190">
        <f t="shared" si="20"/>
        <v>0</v>
      </c>
      <c r="M64" s="190">
        <f t="shared" si="20"/>
        <v>0</v>
      </c>
    </row>
    <row r="65" spans="1:14" x14ac:dyDescent="0.2">
      <c r="A65" s="489" t="s">
        <v>457</v>
      </c>
      <c r="B65" s="489"/>
      <c r="C65" s="190">
        <f t="shared" ref="C65:M65" si="21">C48-C64</f>
        <v>0</v>
      </c>
      <c r="D65" s="190">
        <f t="shared" si="21"/>
        <v>0</v>
      </c>
      <c r="E65" s="190">
        <f t="shared" si="21"/>
        <v>0</v>
      </c>
      <c r="F65" s="190">
        <f t="shared" si="21"/>
        <v>0</v>
      </c>
      <c r="G65" s="190">
        <f t="shared" si="21"/>
        <v>0</v>
      </c>
      <c r="H65" s="190">
        <f t="shared" si="21"/>
        <v>0</v>
      </c>
      <c r="I65" s="190">
        <f t="shared" si="21"/>
        <v>0</v>
      </c>
      <c r="J65" s="190">
        <f t="shared" si="21"/>
        <v>0</v>
      </c>
      <c r="K65" s="190">
        <f t="shared" si="21"/>
        <v>0</v>
      </c>
      <c r="L65" s="190">
        <f t="shared" si="21"/>
        <v>0</v>
      </c>
      <c r="M65" s="190">
        <f t="shared" si="21"/>
        <v>0</v>
      </c>
    </row>
    <row r="66" spans="1:14" ht="25.5" customHeight="1" x14ac:dyDescent="0.2">
      <c r="A66" s="489" t="s">
        <v>458</v>
      </c>
      <c r="B66" s="489"/>
      <c r="C66" s="190">
        <f t="shared" ref="C66:M66" si="22">C33+C65</f>
        <v>0</v>
      </c>
      <c r="D66" s="190">
        <f t="shared" si="22"/>
        <v>0</v>
      </c>
      <c r="E66" s="190">
        <f t="shared" si="22"/>
        <v>0</v>
      </c>
      <c r="F66" s="190">
        <f t="shared" si="22"/>
        <v>0</v>
      </c>
      <c r="G66" s="190">
        <f t="shared" si="22"/>
        <v>0</v>
      </c>
      <c r="H66" s="190">
        <f t="shared" si="22"/>
        <v>0</v>
      </c>
      <c r="I66" s="190">
        <f t="shared" si="22"/>
        <v>0</v>
      </c>
      <c r="J66" s="190">
        <f t="shared" si="22"/>
        <v>0</v>
      </c>
      <c r="K66" s="190">
        <f t="shared" si="22"/>
        <v>0</v>
      </c>
      <c r="L66" s="190">
        <f t="shared" si="22"/>
        <v>0</v>
      </c>
      <c r="M66" s="190">
        <f t="shared" si="22"/>
        <v>0</v>
      </c>
    </row>
    <row r="67" spans="1:14" x14ac:dyDescent="0.2">
      <c r="A67" s="237">
        <v>22</v>
      </c>
      <c r="B67" s="133" t="s">
        <v>317</v>
      </c>
      <c r="C67" s="121">
        <v>0</v>
      </c>
      <c r="D67" s="121">
        <v>0</v>
      </c>
      <c r="E67" s="121">
        <v>0</v>
      </c>
      <c r="F67" s="121">
        <v>0</v>
      </c>
      <c r="G67" s="121">
        <v>0</v>
      </c>
      <c r="H67" s="121">
        <v>0</v>
      </c>
      <c r="I67" s="121">
        <v>0</v>
      </c>
      <c r="J67" s="121">
        <v>0</v>
      </c>
      <c r="K67" s="121">
        <v>0</v>
      </c>
      <c r="L67" s="121">
        <v>0</v>
      </c>
      <c r="M67" s="121">
        <v>0</v>
      </c>
    </row>
    <row r="68" spans="1:14" x14ac:dyDescent="0.2">
      <c r="A68" s="237">
        <v>23</v>
      </c>
      <c r="B68" s="133" t="s">
        <v>318</v>
      </c>
      <c r="C68" s="121">
        <v>0</v>
      </c>
      <c r="D68" s="121">
        <v>0</v>
      </c>
      <c r="E68" s="121">
        <v>0</v>
      </c>
      <c r="F68" s="121">
        <v>0</v>
      </c>
      <c r="G68" s="121">
        <v>0</v>
      </c>
      <c r="H68" s="121">
        <v>0</v>
      </c>
      <c r="I68" s="121">
        <v>0</v>
      </c>
      <c r="J68" s="121">
        <v>0</v>
      </c>
      <c r="K68" s="121">
        <v>0</v>
      </c>
      <c r="L68" s="121">
        <v>0</v>
      </c>
      <c r="M68" s="121">
        <v>0</v>
      </c>
    </row>
    <row r="69" spans="1:14" x14ac:dyDescent="0.2">
      <c r="A69" s="237">
        <v>24</v>
      </c>
      <c r="B69" s="133" t="s">
        <v>459</v>
      </c>
      <c r="C69" s="121">
        <v>0</v>
      </c>
      <c r="D69" s="121">
        <v>0</v>
      </c>
      <c r="E69" s="121">
        <v>0</v>
      </c>
      <c r="F69" s="121">
        <v>0</v>
      </c>
      <c r="G69" s="121">
        <v>0</v>
      </c>
      <c r="H69" s="121">
        <v>0</v>
      </c>
      <c r="I69" s="121">
        <v>0</v>
      </c>
      <c r="J69" s="121">
        <v>0</v>
      </c>
      <c r="K69" s="121">
        <v>0</v>
      </c>
      <c r="L69" s="121">
        <v>0</v>
      </c>
      <c r="M69" s="121">
        <v>0</v>
      </c>
    </row>
    <row r="70" spans="1:14" x14ac:dyDescent="0.2">
      <c r="A70" s="489" t="s">
        <v>460</v>
      </c>
      <c r="B70" s="489"/>
      <c r="C70" s="190">
        <f t="shared" ref="C70:M70" si="23">C67-C68+C69</f>
        <v>0</v>
      </c>
      <c r="D70" s="190">
        <f t="shared" si="23"/>
        <v>0</v>
      </c>
      <c r="E70" s="190">
        <f t="shared" si="23"/>
        <v>0</v>
      </c>
      <c r="F70" s="190">
        <f t="shared" si="23"/>
        <v>0</v>
      </c>
      <c r="G70" s="190">
        <f t="shared" si="23"/>
        <v>0</v>
      </c>
      <c r="H70" s="190">
        <f t="shared" si="23"/>
        <v>0</v>
      </c>
      <c r="I70" s="190">
        <f t="shared" si="23"/>
        <v>0</v>
      </c>
      <c r="J70" s="190">
        <f t="shared" si="23"/>
        <v>0</v>
      </c>
      <c r="K70" s="190">
        <f t="shared" si="23"/>
        <v>0</v>
      </c>
      <c r="L70" s="190">
        <f t="shared" si="23"/>
        <v>0</v>
      </c>
      <c r="M70" s="190">
        <f t="shared" si="23"/>
        <v>0</v>
      </c>
    </row>
    <row r="71" spans="1:14" x14ac:dyDescent="0.2">
      <c r="A71" s="489" t="s">
        <v>426</v>
      </c>
      <c r="B71" s="489"/>
      <c r="C71" s="190">
        <f t="shared" ref="C71:M71" si="24">C33</f>
        <v>0</v>
      </c>
      <c r="D71" s="190">
        <f t="shared" si="24"/>
        <v>0</v>
      </c>
      <c r="E71" s="190">
        <f t="shared" si="24"/>
        <v>0</v>
      </c>
      <c r="F71" s="190">
        <f t="shared" si="24"/>
        <v>0</v>
      </c>
      <c r="G71" s="190">
        <f t="shared" si="24"/>
        <v>0</v>
      </c>
      <c r="H71" s="190">
        <f t="shared" si="24"/>
        <v>0</v>
      </c>
      <c r="I71" s="190">
        <f t="shared" si="24"/>
        <v>0</v>
      </c>
      <c r="J71" s="190">
        <f t="shared" si="24"/>
        <v>0</v>
      </c>
      <c r="K71" s="190">
        <f t="shared" si="24"/>
        <v>0</v>
      </c>
      <c r="L71" s="190">
        <f t="shared" si="24"/>
        <v>0</v>
      </c>
      <c r="M71" s="190">
        <f t="shared" si="24"/>
        <v>0</v>
      </c>
    </row>
    <row r="72" spans="1:14" x14ac:dyDescent="0.2">
      <c r="A72" s="489" t="s">
        <v>461</v>
      </c>
      <c r="B72" s="489"/>
      <c r="C72" s="190">
        <f t="shared" ref="C72:M72" si="25">C65-C70</f>
        <v>0</v>
      </c>
      <c r="D72" s="190">
        <f t="shared" si="25"/>
        <v>0</v>
      </c>
      <c r="E72" s="190">
        <f t="shared" si="25"/>
        <v>0</v>
      </c>
      <c r="F72" s="190">
        <f t="shared" si="25"/>
        <v>0</v>
      </c>
      <c r="G72" s="190">
        <f t="shared" si="25"/>
        <v>0</v>
      </c>
      <c r="H72" s="190">
        <f t="shared" si="25"/>
        <v>0</v>
      </c>
      <c r="I72" s="190">
        <f t="shared" si="25"/>
        <v>0</v>
      </c>
      <c r="J72" s="190">
        <f t="shared" si="25"/>
        <v>0</v>
      </c>
      <c r="K72" s="190">
        <f t="shared" si="25"/>
        <v>0</v>
      </c>
      <c r="L72" s="190">
        <f t="shared" si="25"/>
        <v>0</v>
      </c>
      <c r="M72" s="190">
        <f t="shared" si="25"/>
        <v>0</v>
      </c>
    </row>
    <row r="73" spans="1:14" x14ac:dyDescent="0.2">
      <c r="A73" s="493" t="s">
        <v>462</v>
      </c>
      <c r="B73" s="494"/>
      <c r="C73" s="494"/>
      <c r="D73" s="494"/>
      <c r="E73" s="494"/>
      <c r="F73" s="494"/>
      <c r="G73" s="494"/>
      <c r="H73" s="494"/>
    </row>
    <row r="74" spans="1:14" x14ac:dyDescent="0.2">
      <c r="A74" s="489" t="s">
        <v>463</v>
      </c>
      <c r="B74" s="489"/>
      <c r="C74" s="190">
        <f>C71+C72</f>
        <v>0</v>
      </c>
      <c r="D74" s="190">
        <f t="shared" ref="D74:H74" si="26">D71+D72</f>
        <v>0</v>
      </c>
      <c r="E74" s="190">
        <f t="shared" si="26"/>
        <v>0</v>
      </c>
      <c r="F74" s="190">
        <f t="shared" si="26"/>
        <v>0</v>
      </c>
      <c r="G74" s="190">
        <f>G71+G72</f>
        <v>0</v>
      </c>
      <c r="H74" s="190">
        <f t="shared" si="26"/>
        <v>0</v>
      </c>
      <c r="I74" s="190">
        <f t="shared" ref="I74:M74" si="27">I71+I72</f>
        <v>0</v>
      </c>
      <c r="J74" s="190">
        <f t="shared" si="27"/>
        <v>0</v>
      </c>
      <c r="K74" s="190">
        <f t="shared" si="27"/>
        <v>0</v>
      </c>
      <c r="L74" s="190">
        <f t="shared" si="27"/>
        <v>0</v>
      </c>
      <c r="M74" s="190">
        <f t="shared" si="27"/>
        <v>0</v>
      </c>
    </row>
    <row r="75" spans="1:14" x14ac:dyDescent="0.2">
      <c r="A75" s="489" t="s">
        <v>322</v>
      </c>
      <c r="B75" s="489"/>
      <c r="C75" s="285">
        <f>'Analiza fluxului de numerar'!C124</f>
        <v>0</v>
      </c>
      <c r="D75" s="190">
        <f>C76</f>
        <v>0</v>
      </c>
      <c r="E75" s="190">
        <f t="shared" ref="E75:H75" si="28">D76</f>
        <v>0</v>
      </c>
      <c r="F75" s="190">
        <f t="shared" si="28"/>
        <v>0</v>
      </c>
      <c r="G75" s="190">
        <f t="shared" si="28"/>
        <v>0</v>
      </c>
      <c r="H75" s="190">
        <f t="shared" si="28"/>
        <v>0</v>
      </c>
      <c r="I75" s="190">
        <f t="shared" ref="I75" si="29">H76</f>
        <v>0</v>
      </c>
      <c r="J75" s="190">
        <f t="shared" ref="J75" si="30">I76</f>
        <v>0</v>
      </c>
      <c r="K75" s="190">
        <f t="shared" ref="K75" si="31">J76</f>
        <v>0</v>
      </c>
      <c r="L75" s="190">
        <f t="shared" ref="L75" si="32">K76</f>
        <v>0</v>
      </c>
      <c r="M75" s="190">
        <f t="shared" ref="M75" si="33">L76</f>
        <v>0</v>
      </c>
    </row>
    <row r="76" spans="1:14" x14ac:dyDescent="0.2">
      <c r="A76" s="489" t="s">
        <v>323</v>
      </c>
      <c r="B76" s="489"/>
      <c r="C76" s="190">
        <f>C75+C74</f>
        <v>0</v>
      </c>
      <c r="D76" s="190">
        <f t="shared" ref="D76:H76" si="34">D75+D74</f>
        <v>0</v>
      </c>
      <c r="E76" s="190">
        <f t="shared" si="34"/>
        <v>0</v>
      </c>
      <c r="F76" s="190">
        <f t="shared" si="34"/>
        <v>0</v>
      </c>
      <c r="G76" s="190">
        <f t="shared" si="34"/>
        <v>0</v>
      </c>
      <c r="H76" s="190">
        <f t="shared" si="34"/>
        <v>0</v>
      </c>
      <c r="I76" s="190">
        <f t="shared" ref="I76:M76" si="35">I75+I74</f>
        <v>0</v>
      </c>
      <c r="J76" s="190">
        <f t="shared" si="35"/>
        <v>0</v>
      </c>
      <c r="K76" s="190">
        <f t="shared" si="35"/>
        <v>0</v>
      </c>
      <c r="L76" s="190">
        <f t="shared" si="35"/>
        <v>0</v>
      </c>
      <c r="M76" s="190">
        <f t="shared" si="35"/>
        <v>0</v>
      </c>
    </row>
    <row r="77" spans="1:14" x14ac:dyDescent="0.2">
      <c r="A77" s="246"/>
      <c r="B77" s="284"/>
      <c r="C77" s="233"/>
      <c r="D77" s="233"/>
      <c r="E77" s="233"/>
      <c r="F77" s="233"/>
      <c r="G77" s="233"/>
      <c r="H77" s="233"/>
      <c r="N77" s="306"/>
    </row>
    <row r="78" spans="1:14" ht="13.5" customHeight="1" x14ac:dyDescent="0.2">
      <c r="A78" s="233" t="s">
        <v>464</v>
      </c>
      <c r="B78" s="240"/>
      <c r="C78" s="492" t="str">
        <f>IF(AND(C76&gt;=0,D76&gt;=0,E76&gt;=0,F76&gt;=0,G76&gt;=0,H76&gt;=0,I76&gt;=0,J76&gt;=0,K76&gt;=0,L76&gt;=0,M76&gt;=0),"DA","NU")</f>
        <v>DA</v>
      </c>
      <c r="D78" s="492"/>
      <c r="E78" s="492"/>
      <c r="F78" s="492"/>
      <c r="G78" s="492"/>
      <c r="H78" s="492"/>
      <c r="I78" s="492"/>
      <c r="J78" s="492"/>
      <c r="K78" s="492"/>
      <c r="L78" s="492"/>
      <c r="M78" s="492"/>
    </row>
  </sheetData>
  <sheetProtection selectLockedCells="1" selectUnlockedCells="1"/>
  <mergeCells count="30">
    <mergeCell ref="A1:H1"/>
    <mergeCell ref="A4:A5"/>
    <mergeCell ref="B4:B5"/>
    <mergeCell ref="C4:M4"/>
    <mergeCell ref="A3:M3"/>
    <mergeCell ref="B35:M35"/>
    <mergeCell ref="A26:B26"/>
    <mergeCell ref="A31:B31"/>
    <mergeCell ref="A32:B32"/>
    <mergeCell ref="A33:B33"/>
    <mergeCell ref="A48:B48"/>
    <mergeCell ref="A64:B64"/>
    <mergeCell ref="A65:B65"/>
    <mergeCell ref="A66:B66"/>
    <mergeCell ref="A70:B70"/>
    <mergeCell ref="C78:M78"/>
    <mergeCell ref="A71:B71"/>
    <mergeCell ref="A72:B72"/>
    <mergeCell ref="A73:H73"/>
    <mergeCell ref="A74:B74"/>
    <mergeCell ref="A75:B75"/>
    <mergeCell ref="A76:B76"/>
    <mergeCell ref="A6:M6"/>
    <mergeCell ref="A7:M7"/>
    <mergeCell ref="A25:M25"/>
    <mergeCell ref="A34:M34"/>
    <mergeCell ref="A15:B15"/>
    <mergeCell ref="A16:B16"/>
    <mergeCell ref="A23:B23"/>
    <mergeCell ref="A24:B24"/>
  </mergeCells>
  <conditionalFormatting sqref="C78">
    <cfRule type="containsText" dxfId="1" priority="1" operator="containsText" text="NU">
      <formula>NOT(ISERROR(SEARCH("NU",C78)))</formula>
    </cfRule>
    <cfRule type="containsText" dxfId="0" priority="2" operator="containsText" text="DA">
      <formula>NOT(ISERROR(SEARCH("DA",C78)))</formula>
    </cfRule>
  </conditionalFormatting>
  <dataValidations count="1">
    <dataValidation errorStyle="information" allowBlank="1" showInputMessage="1" showErrorMessage="1" sqref="HO10:HP14 RK10:RL14 ABG10:ABH14 ALC10:ALD14 AUY10:AUZ14 BEU10:BEV14 BOQ10:BOR14 BYM10:BYN14 CII10:CIJ14 CSE10:CSF14 DCA10:DCB14 DLW10:DLX14 DVS10:DVT14 EFO10:EFP14 EPK10:EPL14 EZG10:EZH14 FJC10:FJD14 FSY10:FSZ14 GCU10:GCV14 GMQ10:GMR14 GWM10:GWN14 HGI10:HGJ14 HQE10:HQF14 IAA10:IAB14 IJW10:IJX14 ITS10:ITT14 JDO10:JDP14 JNK10:JNL14 JXG10:JXH14 KHC10:KHD14 KQY10:KQZ14 LAU10:LAV14 LKQ10:LKR14 LUM10:LUN14 MEI10:MEJ14 MOE10:MOF14 MYA10:MYB14 NHW10:NHX14 NRS10:NRT14 OBO10:OBP14 OLK10:OLL14 OVG10:OVH14 PFC10:PFD14 POY10:POZ14 PYU10:PYV14 QIQ10:QIR14 QSM10:QSN14 RCI10:RCJ14 RME10:RMF14 RWA10:RWB14 SFW10:SFX14 SPS10:SPT14 SZO10:SZP14 TJK10:TJL14 TTG10:TTH14 UDC10:UDD14 UMY10:UMZ14 UWU10:UWV14 VGQ10:VGR14 VQM10:VQN14 WAI10:WAJ14 WKE10:WKF14 WUA10:WUB14 HO8:HP8 HN74:HP74 RJ74:RL74 ABF74:ABH74 ALB74:ALD74 AUX74:AUZ74 BET74:BEV74 BOP74:BOR74 BYL74:BYN74 CIH74:CIJ74 CSD74:CSF74 DBZ74:DCB74 DLV74:DLX74 DVR74:DVT74 EFN74:EFP74 EPJ74:EPL74 EZF74:EZH74 FJB74:FJD74 FSX74:FSZ74 GCT74:GCV74 GMP74:GMR74 GWL74:GWN74 HGH74:HGJ74 HQD74:HQF74 HZZ74:IAB74 IJV74:IJX74 ITR74:ITT74 JDN74:JDP74 JNJ74:JNL74 JXF74:JXH74 KHB74:KHD74 KQX74:KQZ74 LAT74:LAV74 LKP74:LKR74 LUL74:LUN74 MEH74:MEJ74 MOD74:MOF74 MXZ74:MYB74 NHV74:NHX74 NRR74:NRT74 OBN74:OBP74 OLJ74:OLL74 OVF74:OVH74 PFB74:PFD74 POX74:POZ74 PYT74:PYV74 QIP74:QIR74 QSL74:QSN74 RCH74:RCJ74 RMD74:RMF74 RVZ74:RWB74 SFV74:SFX74 SPR74:SPT74 SZN74:SZP74 TJJ74:TJL74 TTF74:TTH74 UDB74:UDD74 UMX74:UMZ74 UWT74:UWV74 VGP74:VGR74 VQL74:VQN74 WAH74:WAJ74 WKD74:WKF74 WTZ74:WUB74 HO54:HP54 RK54:RL54 ABG54:ABH54 ALC54:ALD54 AUY54:AUZ54 BEU54:BEV54 BOQ54:BOR54 BYM54:BYN54 CII54:CIJ54 CSE54:CSF54 DCA54:DCB54 DLW54:DLX54 DVS54:DVT54 EFO54:EFP54 EPK54:EPL54 EZG54:EZH54 FJC54:FJD54 FSY54:FSZ54 GCU54:GCV54 GMQ54:GMR54 GWM54:GWN54 HGI54:HGJ54 HQE54:HQF54 IAA54:IAB54 IJW54:IJX54 ITS54:ITT54 JDO54:JDP54 JNK54:JNL54 JXG54:JXH54 KHC54:KHD54 KQY54:KQZ54 LAU54:LAV54 LKQ54:LKR54 LUM54:LUN54 MEI54:MEJ54 MOE54:MOF54 MYA54:MYB54 NHW54:NHX54 NRS54:NRT54 OBO54:OBP54 OLK54:OLL54 OVG54:OVH54 PFC54:PFD54 POY54:POZ54 PYU54:PYV54 QIQ54:QIR54 QSM54:QSN54 RCI54:RCJ54 RME54:RMF54 RWA54:RWB54 SFW54:SFX54 SPS54:SPT54 SZO54:SZP54 TJK54:TJL54 TTG54:TTH54 UDC54:UDD54 UMY54:UMZ54 UWU54:UWV54 VGQ54:VGR54 VQM54:VQN54 WAI54:WAJ54 WKE54:WKF54 WUA54:WUB54 HO27:HP30 RK27:RL30 ABG27:ABH30 ALC27:ALD30 AUY27:AUZ30 BEU27:BEV30 BOQ27:BOR30 BYM27:BYN30 CII27:CIJ30 CSE27:CSF30 DCA27:DCB30 DLW27:DLX30 DVS27:DVT30 EFO27:EFP30 EPK27:EPL30 EZG27:EZH30 FJC27:FJD30 FSY27:FSZ30 GCU27:GCV30 GMQ27:GMR30 GWM27:GWN30 HGI27:HGJ30 HQE27:HQF30 IAA27:IAB30 IJW27:IJX30 ITS27:ITT30 JDO27:JDP30 JNK27:JNL30 JXG27:JXH30 KHC27:KHD30 KQY27:KQZ30 LAU27:LAV30 LKQ27:LKR30 LUM27:LUN30 MEI27:MEJ30 MOE27:MOF30 MYA27:MYB30 NHW27:NHX30 NRS27:NRT30 OBO27:OBP30 OLK27:OLL30 OVG27:OVH30 PFC27:PFD30 POY27:POZ30 PYU27:PYV30 QIQ27:QIR30 QSM27:QSN30 RCI27:RCJ30 RME27:RMF30 RWA27:RWB30 SFW27:SFX30 SPS27:SPT30 SZO27:SZP30 TJK27:TJL30 TTG27:TTH30 UDC27:UDD30 UMY27:UMZ30 UWU27:UWV30 VGQ27:VGR30 VQM27:VQN30 WAI27:WAJ30 WKE27:WKF30 WUA27:WUB30 WUA8:WUB8 WKE8:WKF8 WAI8:WAJ8 VQM8:VQN8 VGQ8:VGR8 UWU8:UWV8 UMY8:UMZ8 UDC8:UDD8 TTG8:TTH8 TJK8:TJL8 SZO8:SZP8 SPS8:SPT8 SFW8:SFX8 RWA8:RWB8 RME8:RMF8 RCI8:RCJ8 QSM8:QSN8 QIQ8:QIR8 PYU8:PYV8 POY8:POZ8 PFC8:PFD8 OVG8:OVH8 OLK8:OLL8 OBO8:OBP8 NRS8:NRT8 NHW8:NHX8 MYA8:MYB8 MOE8:MOF8 MEI8:MEJ8 LUM8:LUN8 LKQ8:LKR8 LAU8:LAV8 KQY8:KQZ8 KHC8:KHD8 JXG8:JXH8 JNK8:JNL8 JDO8:JDP8 ITS8:ITT8 IJW8:IJX8 IAA8:IAB8 HQE8:HQF8 HGI8:HGJ8 GWM8:GWN8 GMQ8:GMR8 GCU8:GCV8 FSY8:FSZ8 FJC8:FJD8 EZG8:EZH8 EPK8:EPL8 EFO8:EFP8 DVS8:DVT8 DLW8:DLX8 DCA8:DCB8 CSE8:CSF8 CII8:CIJ8 BYM8:BYN8 BOQ8:BOR8 BEU8:BEV8 AUY8:AUZ8 ALC8:ALD8 ABG8:ABH8 RK8:RL8 HN21:HP22 RJ21:RL22 ABF21:ABH22 ALB21:ALD22 AUX21:AUZ22 BET21:BEV22 BOP21:BOR22 BYL21:BYN22 CIH21:CIJ22 CSD21:CSF22 DBZ21:DCB22 DLV21:DLX22 DVR21:DVT22 EFN21:EFP22 EPJ21:EPL22 EZF21:EZH22 FJB21:FJD22 FSX21:FSZ22 GCT21:GCV22 GMP21:GMR22 GWL21:GWN22 HGH21:HGJ22 HQD21:HQF22 HZZ21:IAB22 IJV21:IJX22 ITR21:ITT22 JDN21:JDP22 JNJ21:JNL22 JXF21:JXH22 KHB21:KHD22 KQX21:KQZ22 LAT21:LAV22 LKP21:LKR22 LUL21:LUN22 MEH21:MEJ22 MOD21:MOF22 MXZ21:MYB22 NHV21:NHX22 NRR21:NRT22 OBN21:OBP22 OLJ21:OLL22 OVF21:OVH22 PFB21:PFD22 POX21:POZ22 PYT21:PYV22 QIP21:QIR22 QSL21:QSN22 RCH21:RCJ22 RMD21:RMF22 RVZ21:RWB22 SFV21:SFX22 SPR21:SPT22 SZN21:SZP22 TJJ21:TJL22 TTF21:TTH22 UDB21:UDD22 UMX21:UMZ22 UWT21:UWV22 VGP21:VGR22 VQL21:VQN22 WAH21:WAJ22 WKD21:WKF22 WTZ21:WUB22 HN69:HP72 C58:M59 C65:M65 WTZ58:WUB65 C74:M74 WKD58:WKF65 WAH58:WAJ65 VQL58:VQN65 VGP58:VGR65 UWT58:UWV65 UMX58:UMZ65 UDB58:UDD65 TTF58:TTH65 TJJ58:TJL65 SZN58:SZP65 SPR58:SPT65 SFV58:SFX65 RVZ58:RWB65 RMD58:RMF65 RCH58:RCJ65 QSL58:QSN65 QIP58:QIR65 PYT58:PYV65 POX58:POZ65 PFB58:PFD65 OVF58:OVH65 OLJ58:OLL65 OBN58:OBP65 NRR58:NRT65 NHV58:NHX65 MXZ58:MYB65 MOD58:MOF65 MEH58:MEJ65 LUL58:LUN65 LKP58:LKR65 LAT58:LAV65 KQX58:KQZ65 KHB58:KHD65 JXF58:JXH65 JNJ58:JNL65 JDN58:JDP65 ITR58:ITT65 IJV58:IJX65 HZZ58:IAB65 HQD58:HQF65 HGH58:HGJ65 GWL58:GWN65 GMP58:GMR65 GCT58:GCV65 FSX58:FSZ65 FJB58:FJD65 EZF58:EZH65 EPJ58:EPL65 EFN58:EFP65 DVR58:DVT65 DLV58:DLX65 DBZ58:DCB65 CSD58:CSF65 CIH58:CIJ65 BYL58:BYN65 BOP58:BOR65 BET58:BEV65 AUX58:AUZ65 ALB58:ALD65 ABF58:ABH65 RJ58:RL65 HN58:HP65 C70:M72 WTZ69:WUB72 WKD69:WKF72 WAH69:WAJ72 VQL69:VQN72 VGP69:VGR72 UWT69:UWV72 UMX69:UMZ72 UDB69:UDD72 TTF69:TTH72 TJJ69:TJL72 SZN69:SZP72 SPR69:SPT72 SFV69:SFX72 RVZ69:RWB72 RMD69:RMF72 RCH69:RCJ72 QSL69:QSN72 QIP69:QIR72 PYT69:PYV72 POX69:POZ72 PFB69:PFD72 OVF69:OVH72 OLJ69:OLL72 OBN69:OBP72 NRR69:NRT72 NHV69:NHX72 MXZ69:MYB72 MOD69:MOF72 MEH69:MEJ72 LUL69:LUN72 LKP69:LKR72 LAT69:LAV72 KQX69:KQZ72 KHB69:KHD72 JXF69:JXH72 JNJ69:JNL72 JDN69:JDP72 ITR69:ITT72 IJV69:IJX72 HZZ69:IAB72 HQD69:HQF72 HGH69:HGJ72 GWL69:GWN72 GMP69:GMR72 GCT69:GCV72 FSX69:FSZ72 FJB69:FJD72 EZF69:EZH72 EPJ69:EPL72 EFN69:EFP72 DVR69:DVT72 DLV69:DLX72 DBZ69:DCB72 CSD69:CSF72 CIH69:CIJ72 BYL69:BYN72 BOP69:BOR72 BET69:BEV72 AUX69:AUZ72 ALB69:ALD72 ABF69:ABH72 RJ69:RL72 C21:M21"/>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Anexa 5.7</vt:lpstr>
      <vt:lpstr>Buget_cerere finantare</vt:lpstr>
      <vt:lpstr>Planul investitional</vt:lpstr>
      <vt:lpstr>Bilant FS</vt:lpstr>
      <vt:lpstr>CPP</vt:lpstr>
      <vt:lpstr>Analiza rentabilității</vt:lpstr>
      <vt:lpstr>Analiza fluxului de numerar</vt:lpstr>
      <vt:lpstr>Rentabilitate investițională</vt:lpstr>
      <vt:lpstr>Sustenabilitate financiara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2022-01-28T12:45:20Z</dcterms:created>
  <dcterms:modified xsi:type="dcterms:W3CDTF">2022-06-07T08:40:13Z</dcterms:modified>
</cp:coreProperties>
</file>